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</sheets>
  <externalReferences>
    <externalReference r:id="rId10"/>
    <externalReference r:id="rId11"/>
  </externalReferences>
  <definedNames>
    <definedName name="_xlnm.Print_Area" localSheetId="6">'állás'!$A$1:$G$40</definedName>
    <definedName name="_xlnm.Print_Area" localSheetId="3">'borsod'!$A$1:$D$47</definedName>
    <definedName name="_xlnm.Print_Area" localSheetId="4">'heves'!$A$1:$D$47</definedName>
    <definedName name="_xlnm.Print_Area" localSheetId="5">'nograd'!$A$1:$D$47</definedName>
    <definedName name="_xlnm.Print_Area" localSheetId="1">'pályakezdők'!$A$1:$F$42</definedName>
    <definedName name="_xlnm.Print_Area" localSheetId="2">'régió'!$A$1:$D$47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<sst xmlns="http://schemas.openxmlformats.org/spreadsheetml/2006/main" count="340" uniqueCount="98">
  <si>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</si>
  <si>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</si>
  <si>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</si>
  <si>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</si>
  <si>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</si>
  <si>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</si>
  <si>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</si>
  <si>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</si>
  <si>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</si>
  <si>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</si>
  <si>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</si>
  <si>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</si>
  <si>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</si>
  <si>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</si>
  <si>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</si>
  <si>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</si>
  <si>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</si>
  <si>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</si>
  <si>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</si>
  <si>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</si>
  <si>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</si>
  <si>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</si>
  <si>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</si>
  <si>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</si>
  <si>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</si>
  <si>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</si>
  <si>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</si>
  <si>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</si>
  <si>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</si>
  <si>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</si>
  <si>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</si>
  <si>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</si>
  <si>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</si>
  <si>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>az Észak-magyarországi régióban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</si>
  <si>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</si>
  <si>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</si>
  <si>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</si>
  <si>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</si>
  <si>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</si>
  <si>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</si>
  <si>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</si>
  <si>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</si>
  <si>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</si>
  <si>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</si>
  <si>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</si>
  <si>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</si>
  <si>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</si>
  <si>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</si>
  <si>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tárgyhónap-ban</t>
  </si>
  <si>
    <t>előző év azonos hónapjában</t>
  </si>
  <si>
    <t>Nemek szerint</t>
  </si>
  <si>
    <t xml:space="preserve">   férfi</t>
  </si>
  <si>
    <t xml:space="preserve">   nő</t>
  </si>
  <si>
    <t>Összesen</t>
  </si>
  <si>
    <t>Állománycsoportok szerint</t>
  </si>
  <si>
    <t xml:space="preserve">   szakmunkás</t>
  </si>
  <si>
    <t xml:space="preserve">   betanított munkás</t>
  </si>
  <si>
    <t xml:space="preserve">   segédmunkás</t>
  </si>
  <si>
    <t xml:space="preserve">      fizikai együtt</t>
  </si>
  <si>
    <t xml:space="preserve">      szellemi együtt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</si>
  <si>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</si>
  <si>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</si>
  <si>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</si>
  <si>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</si>
  <si>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</si>
  <si>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</si>
  <si>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</si>
  <si>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</si>
  <si>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</si>
  <si>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</si>
  <si>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</si>
  <si>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</si>
  <si>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</si>
  <si>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</si>
  <si>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 xml:space="preserve">     &lt; 31           napja</t>
  </si>
  <si>
    <t xml:space="preserve">  31-180          vették</t>
  </si>
  <si>
    <t xml:space="preserve">181-360          első ízben   </t>
  </si>
  <si>
    <t>361-720          nyilvántartásba</t>
  </si>
  <si>
    <t xml:space="preserve">     &gt;720 </t>
  </si>
  <si>
    <t xml:space="preserve">  31-180          megszakítás </t>
  </si>
  <si>
    <t xml:space="preserve">181-360          nélkül   </t>
  </si>
  <si>
    <t>361-720          nyilvántartott</t>
  </si>
  <si>
    <t xml:space="preserve">     &gt;720          munkanélküli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</si>
  <si>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</si>
  <si>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</si>
  <si>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</si>
  <si>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</si>
  <si>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</si>
  <si>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</si>
  <si>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</si>
  <si>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</si>
  <si>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</si>
  <si>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</si>
  <si>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</si>
  <si>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</si>
  <si>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</si>
  <si>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</si>
  <si>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2007. november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</si>
</sst>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5" fillId="0" borderId="0" xfId="19" applyNumberFormat="1" applyFill="1">
      <alignment/>
      <protection/>
    </xf>
    <xf numFmtId="0" fontId="5" fillId="2" borderId="3" xfId="19" applyFill="1" applyBorder="1">
      <alignment/>
      <protection/>
    </xf>
    <xf numFmtId="0" fontId="11" fillId="4" borderId="2" xfId="19" applyFont="1" applyFill="1" applyBorder="1" applyAlignment="1">
      <alignment vertical="center"/>
      <protection/>
    </xf>
    <xf numFmtId="3" fontId="8" fillId="4" borderId="2" xfId="19" applyNumberFormat="1" applyFont="1" applyFill="1" applyBorder="1" applyAlignment="1">
      <alignment vertical="center"/>
      <protection/>
    </xf>
    <xf numFmtId="168" fontId="8" fillId="4" borderId="2" xfId="19" applyNumberFormat="1" applyFont="1" applyFill="1" applyBorder="1" applyAlignment="1">
      <alignment vertical="center"/>
      <protection/>
    </xf>
    <xf numFmtId="168" fontId="5" fillId="0" borderId="0" xfId="19" applyNumberFormat="1">
      <alignment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0" fontId="5" fillId="0" borderId="3" xfId="20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4" borderId="3" xfId="20" applyFont="1" applyFill="1" applyBorder="1" applyAlignment="1">
      <alignment horizontal="center" vertical="center"/>
      <protection/>
    </xf>
    <xf numFmtId="3" fontId="5" fillId="0" borderId="0" xfId="20" applyNumberFormat="1" applyFill="1">
      <alignment/>
      <protection/>
    </xf>
    <xf numFmtId="0" fontId="5" fillId="2" borderId="3" xfId="20" applyFill="1" applyBorder="1">
      <alignment/>
      <protection/>
    </xf>
    <xf numFmtId="0" fontId="11" fillId="4" borderId="2" xfId="20" applyFont="1" applyFill="1" applyBorder="1" applyAlignment="1">
      <alignment vertical="center"/>
      <protection/>
    </xf>
    <xf numFmtId="168" fontId="5" fillId="0" borderId="0" xfId="20" applyNumberFormat="1">
      <alignment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9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9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Normál_sajtós táblák07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MUNKA\Tgyorsin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normál"/>
      <sheetName val="Munka3"/>
    </sheetNames>
    <sheetDataSet>
      <sheetData sheetId="0">
        <row r="1328">
          <cell r="N1328">
            <v>775</v>
          </cell>
        </row>
        <row r="1329">
          <cell r="N1329">
            <v>338</v>
          </cell>
        </row>
        <row r="1330">
          <cell r="N1330">
            <v>535</v>
          </cell>
        </row>
        <row r="1331">
          <cell r="N1331">
            <v>58</v>
          </cell>
        </row>
        <row r="1332">
          <cell r="N1332">
            <v>194</v>
          </cell>
        </row>
        <row r="1333">
          <cell r="N1333">
            <v>516</v>
          </cell>
        </row>
        <row r="1334">
          <cell r="N1334">
            <v>512</v>
          </cell>
        </row>
        <row r="1335">
          <cell r="N1335">
            <v>488</v>
          </cell>
        </row>
        <row r="1336">
          <cell r="N1336">
            <v>349</v>
          </cell>
        </row>
        <row r="1337">
          <cell r="N1337">
            <v>504</v>
          </cell>
        </row>
        <row r="1338">
          <cell r="N1338">
            <v>208</v>
          </cell>
        </row>
        <row r="1339">
          <cell r="N1339">
            <v>205</v>
          </cell>
        </row>
        <row r="1340">
          <cell r="N1340">
            <v>110</v>
          </cell>
        </row>
        <row r="1341">
          <cell r="N1341">
            <v>136</v>
          </cell>
        </row>
        <row r="1342">
          <cell r="N1342">
            <v>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3">
          <cell r="L3">
            <v>29468</v>
          </cell>
        </row>
        <row r="4">
          <cell r="L4">
            <v>23793</v>
          </cell>
        </row>
        <row r="5">
          <cell r="L5">
            <v>53261</v>
          </cell>
        </row>
        <row r="7">
          <cell r="L7">
            <v>19171</v>
          </cell>
        </row>
        <row r="8">
          <cell r="L8">
            <v>7954</v>
          </cell>
        </row>
        <row r="9">
          <cell r="L9">
            <v>18531</v>
          </cell>
        </row>
        <row r="10">
          <cell r="L10">
            <v>45656</v>
          </cell>
        </row>
        <row r="11">
          <cell r="L11">
            <v>7605</v>
          </cell>
        </row>
        <row r="14">
          <cell r="L14">
            <v>2244</v>
          </cell>
        </row>
        <row r="15">
          <cell r="L15">
            <v>7859</v>
          </cell>
        </row>
        <row r="16">
          <cell r="L16">
            <v>14567</v>
          </cell>
        </row>
        <row r="17">
          <cell r="L17">
            <v>13600</v>
          </cell>
        </row>
        <row r="18">
          <cell r="L18">
            <v>11992</v>
          </cell>
        </row>
        <row r="19">
          <cell r="L19">
            <v>2999</v>
          </cell>
        </row>
        <row r="22">
          <cell r="L22">
            <v>5774</v>
          </cell>
        </row>
        <row r="23">
          <cell r="L23">
            <v>20245</v>
          </cell>
        </row>
        <row r="24">
          <cell r="L24">
            <v>16166</v>
          </cell>
        </row>
        <row r="25">
          <cell r="L25">
            <v>5959</v>
          </cell>
        </row>
        <row r="26">
          <cell r="L26">
            <v>3574</v>
          </cell>
        </row>
        <row r="27">
          <cell r="L27">
            <v>1543</v>
          </cell>
        </row>
        <row r="30">
          <cell r="L30">
            <v>560</v>
          </cell>
        </row>
        <row r="31">
          <cell r="L31">
            <v>3220</v>
          </cell>
        </row>
        <row r="32">
          <cell r="L32">
            <v>1510</v>
          </cell>
        </row>
        <row r="33">
          <cell r="L33">
            <v>3143</v>
          </cell>
        </row>
        <row r="34">
          <cell r="L34">
            <v>44828</v>
          </cell>
        </row>
        <row r="36">
          <cell r="L36">
            <v>5303</v>
          </cell>
        </row>
        <row r="37">
          <cell r="L37">
            <v>19648</v>
          </cell>
        </row>
        <row r="38">
          <cell r="L38">
            <v>8753</v>
          </cell>
        </row>
        <row r="39">
          <cell r="L39">
            <v>8985</v>
          </cell>
        </row>
        <row r="40">
          <cell r="L40">
            <v>10572</v>
          </cell>
        </row>
        <row r="44">
          <cell r="L44">
            <v>32187</v>
          </cell>
        </row>
        <row r="45">
          <cell r="L45">
            <v>25991</v>
          </cell>
        </row>
        <row r="46">
          <cell r="L46">
            <v>58178</v>
          </cell>
        </row>
        <row r="48">
          <cell r="L48">
            <v>20497.351295923057</v>
          </cell>
        </row>
        <row r="49">
          <cell r="L49">
            <v>8768.562816024893</v>
          </cell>
        </row>
        <row r="50">
          <cell r="L50">
            <v>21252.321982956757</v>
          </cell>
        </row>
        <row r="51">
          <cell r="L51">
            <v>50518.23609490471</v>
          </cell>
        </row>
        <row r="52">
          <cell r="L52">
            <v>7659.763905095294</v>
          </cell>
        </row>
        <row r="53">
          <cell r="L53">
            <v>58178</v>
          </cell>
        </row>
        <row r="55">
          <cell r="L55">
            <v>2288</v>
          </cell>
        </row>
        <row r="56">
          <cell r="L56">
            <v>8551</v>
          </cell>
        </row>
        <row r="57">
          <cell r="L57">
            <v>15882</v>
          </cell>
        </row>
        <row r="58">
          <cell r="L58">
            <v>14602</v>
          </cell>
        </row>
        <row r="59">
          <cell r="L59">
            <v>13258</v>
          </cell>
        </row>
        <row r="60">
          <cell r="L60">
            <v>3597</v>
          </cell>
        </row>
        <row r="61">
          <cell r="L61">
            <v>58178</v>
          </cell>
        </row>
        <row r="63">
          <cell r="L63">
            <v>6420</v>
          </cell>
        </row>
        <row r="64">
          <cell r="L64">
            <v>22190</v>
          </cell>
        </row>
        <row r="65">
          <cell r="L65">
            <v>17428</v>
          </cell>
        </row>
        <row r="66">
          <cell r="L66">
            <v>6728</v>
          </cell>
        </row>
        <row r="67">
          <cell r="L67">
            <v>3742</v>
          </cell>
        </row>
        <row r="68">
          <cell r="L68">
            <v>1670</v>
          </cell>
        </row>
        <row r="69">
          <cell r="L69">
            <v>58178</v>
          </cell>
        </row>
        <row r="71">
          <cell r="L71">
            <v>441</v>
          </cell>
        </row>
        <row r="72">
          <cell r="L72">
            <v>3160</v>
          </cell>
        </row>
        <row r="73">
          <cell r="L73">
            <v>1572</v>
          </cell>
        </row>
        <row r="74">
          <cell r="L74">
            <v>3315</v>
          </cell>
        </row>
        <row r="75">
          <cell r="L75">
            <v>49690</v>
          </cell>
        </row>
        <row r="76">
          <cell r="L76">
            <v>58178</v>
          </cell>
        </row>
        <row r="77">
          <cell r="L77">
            <v>5089</v>
          </cell>
        </row>
        <row r="78">
          <cell r="L78">
            <v>18195</v>
          </cell>
        </row>
        <row r="79">
          <cell r="L79">
            <v>10230</v>
          </cell>
        </row>
        <row r="80">
          <cell r="L80">
            <v>11986</v>
          </cell>
        </row>
        <row r="81">
          <cell r="L81">
            <v>12678</v>
          </cell>
        </row>
        <row r="82">
          <cell r="L82">
            <v>58178</v>
          </cell>
        </row>
      </sheetData>
      <sheetData sheetId="1">
        <row r="3">
          <cell r="L3">
            <v>7505</v>
          </cell>
        </row>
        <row r="4">
          <cell r="L4">
            <v>6999</v>
          </cell>
        </row>
        <row r="5">
          <cell r="L5">
            <v>14504</v>
          </cell>
        </row>
        <row r="7">
          <cell r="L7">
            <v>4716</v>
          </cell>
        </row>
        <row r="8">
          <cell r="L8">
            <v>3530</v>
          </cell>
        </row>
        <row r="9">
          <cell r="L9">
            <v>3766</v>
          </cell>
        </row>
        <row r="10">
          <cell r="L10">
            <v>12012</v>
          </cell>
        </row>
        <row r="11">
          <cell r="L11">
            <v>2492</v>
          </cell>
        </row>
        <row r="14">
          <cell r="L14">
            <v>527</v>
          </cell>
        </row>
        <row r="15">
          <cell r="L15">
            <v>2104</v>
          </cell>
        </row>
        <row r="16">
          <cell r="L16">
            <v>4252</v>
          </cell>
        </row>
        <row r="17">
          <cell r="L17">
            <v>3372</v>
          </cell>
        </row>
        <row r="18">
          <cell r="L18">
            <v>3272</v>
          </cell>
        </row>
        <row r="19">
          <cell r="L19">
            <v>977</v>
          </cell>
        </row>
        <row r="22">
          <cell r="L22">
            <v>1451</v>
          </cell>
        </row>
        <row r="23">
          <cell r="L23">
            <v>5212</v>
          </cell>
        </row>
        <row r="24">
          <cell r="L24">
            <v>4161</v>
          </cell>
        </row>
        <row r="25">
          <cell r="L25">
            <v>2001</v>
          </cell>
        </row>
        <row r="26">
          <cell r="L26">
            <v>1021</v>
          </cell>
        </row>
        <row r="27">
          <cell r="L27">
            <v>658</v>
          </cell>
        </row>
        <row r="30">
          <cell r="L30">
            <v>222</v>
          </cell>
        </row>
        <row r="31">
          <cell r="L31">
            <v>1092</v>
          </cell>
        </row>
        <row r="32">
          <cell r="L32">
            <v>563</v>
          </cell>
        </row>
        <row r="33">
          <cell r="L33">
            <v>974</v>
          </cell>
        </row>
        <row r="34">
          <cell r="L34">
            <v>11653</v>
          </cell>
        </row>
        <row r="36">
          <cell r="L36">
            <v>1933</v>
          </cell>
        </row>
        <row r="37">
          <cell r="L37">
            <v>6180</v>
          </cell>
        </row>
        <row r="38">
          <cell r="L38">
            <v>2525</v>
          </cell>
        </row>
        <row r="39">
          <cell r="L39">
            <v>2348</v>
          </cell>
        </row>
        <row r="40">
          <cell r="L40">
            <v>1518</v>
          </cell>
        </row>
        <row r="44">
          <cell r="L44">
            <v>8285</v>
          </cell>
        </row>
        <row r="45">
          <cell r="L45">
            <v>7565</v>
          </cell>
        </row>
        <row r="46">
          <cell r="L46">
            <v>15850</v>
          </cell>
        </row>
        <row r="48">
          <cell r="L48">
            <v>5128.4679295446995</v>
          </cell>
        </row>
        <row r="49">
          <cell r="L49">
            <v>3974.8786972416087</v>
          </cell>
        </row>
        <row r="50">
          <cell r="L50">
            <v>4365.7294782319705</v>
          </cell>
        </row>
        <row r="51">
          <cell r="L51">
            <v>13469.076105018277</v>
          </cell>
        </row>
        <row r="52">
          <cell r="L52">
            <v>2380.9238949817213</v>
          </cell>
        </row>
        <row r="53">
          <cell r="L53">
            <v>15849.999999999998</v>
          </cell>
        </row>
        <row r="55">
          <cell r="L55">
            <v>498</v>
          </cell>
        </row>
        <row r="56">
          <cell r="L56">
            <v>2268</v>
          </cell>
        </row>
        <row r="57">
          <cell r="L57">
            <v>4766</v>
          </cell>
        </row>
        <row r="58">
          <cell r="L58">
            <v>3763</v>
          </cell>
        </row>
        <row r="59">
          <cell r="L59">
            <v>3443</v>
          </cell>
        </row>
        <row r="60">
          <cell r="L60">
            <v>1112</v>
          </cell>
        </row>
        <row r="61">
          <cell r="L61">
            <v>15850</v>
          </cell>
        </row>
        <row r="63">
          <cell r="L63">
            <v>1616</v>
          </cell>
        </row>
        <row r="64">
          <cell r="L64">
            <v>5649</v>
          </cell>
        </row>
        <row r="65">
          <cell r="L65">
            <v>4625</v>
          </cell>
        </row>
        <row r="66">
          <cell r="L66">
            <v>2131</v>
          </cell>
        </row>
        <row r="67">
          <cell r="L67">
            <v>1152</v>
          </cell>
        </row>
        <row r="68">
          <cell r="L68">
            <v>677</v>
          </cell>
        </row>
        <row r="69">
          <cell r="L69">
            <v>15850</v>
          </cell>
        </row>
        <row r="71">
          <cell r="L71">
            <v>149</v>
          </cell>
        </row>
        <row r="72">
          <cell r="L72">
            <v>1151</v>
          </cell>
        </row>
        <row r="73">
          <cell r="L73">
            <v>559</v>
          </cell>
        </row>
        <row r="74">
          <cell r="L74">
            <v>921</v>
          </cell>
        </row>
        <row r="75">
          <cell r="L75">
            <v>13070</v>
          </cell>
        </row>
        <row r="76">
          <cell r="L76">
            <v>15850</v>
          </cell>
        </row>
        <row r="77">
          <cell r="L77">
            <v>1845</v>
          </cell>
        </row>
        <row r="78">
          <cell r="L78">
            <v>6195</v>
          </cell>
        </row>
        <row r="79">
          <cell r="L79">
            <v>2996</v>
          </cell>
        </row>
        <row r="80">
          <cell r="L80">
            <v>2698</v>
          </cell>
        </row>
        <row r="81">
          <cell r="L81">
            <v>2116</v>
          </cell>
        </row>
        <row r="82">
          <cell r="L82">
            <v>15850</v>
          </cell>
        </row>
      </sheetData>
      <sheetData sheetId="2">
        <row r="3">
          <cell r="L3">
            <v>7465</v>
          </cell>
        </row>
        <row r="4">
          <cell r="L4">
            <v>6916</v>
          </cell>
        </row>
        <row r="5">
          <cell r="L5">
            <v>14381</v>
          </cell>
        </row>
        <row r="7">
          <cell r="L7">
            <v>4751</v>
          </cell>
        </row>
        <row r="8">
          <cell r="L8">
            <v>4056</v>
          </cell>
        </row>
        <row r="9">
          <cell r="L9">
            <v>3593</v>
          </cell>
        </row>
        <row r="10">
          <cell r="L10">
            <v>12400</v>
          </cell>
        </row>
        <row r="11">
          <cell r="L11">
            <v>1981</v>
          </cell>
        </row>
        <row r="14">
          <cell r="L14">
            <v>493</v>
          </cell>
        </row>
        <row r="15">
          <cell r="L15">
            <v>1842</v>
          </cell>
        </row>
        <row r="16">
          <cell r="L16">
            <v>3850</v>
          </cell>
        </row>
        <row r="17">
          <cell r="L17">
            <v>3486</v>
          </cell>
        </row>
        <row r="18">
          <cell r="L18">
            <v>3556</v>
          </cell>
        </row>
        <row r="19">
          <cell r="L19">
            <v>1154</v>
          </cell>
        </row>
        <row r="22">
          <cell r="L22">
            <v>1383</v>
          </cell>
        </row>
        <row r="23">
          <cell r="L23">
            <v>5795</v>
          </cell>
        </row>
        <row r="24">
          <cell r="L24">
            <v>3993</v>
          </cell>
        </row>
        <row r="25">
          <cell r="L25">
            <v>1876</v>
          </cell>
        </row>
        <row r="26">
          <cell r="L26">
            <v>1039</v>
          </cell>
        </row>
        <row r="27">
          <cell r="L27">
            <v>295</v>
          </cell>
        </row>
        <row r="30">
          <cell r="L30">
            <v>124</v>
          </cell>
        </row>
        <row r="31">
          <cell r="L31">
            <v>824</v>
          </cell>
        </row>
        <row r="32">
          <cell r="L32">
            <v>411</v>
          </cell>
        </row>
        <row r="33">
          <cell r="L33">
            <v>802</v>
          </cell>
        </row>
        <row r="34">
          <cell r="L34">
            <v>12220</v>
          </cell>
        </row>
        <row r="36">
          <cell r="L36">
            <v>1458</v>
          </cell>
        </row>
        <row r="37">
          <cell r="L37">
            <v>5815</v>
          </cell>
        </row>
        <row r="38">
          <cell r="L38">
            <v>2313</v>
          </cell>
        </row>
        <row r="39">
          <cell r="L39">
            <v>2526</v>
          </cell>
        </row>
        <row r="40">
          <cell r="L40">
            <v>2269</v>
          </cell>
        </row>
        <row r="44">
          <cell r="L44">
            <v>8273</v>
          </cell>
        </row>
        <row r="45">
          <cell r="L45">
            <v>7197</v>
          </cell>
        </row>
        <row r="46">
          <cell r="L46">
            <v>15470</v>
          </cell>
        </row>
        <row r="48">
          <cell r="L48">
            <v>5055</v>
          </cell>
        </row>
        <row r="49">
          <cell r="L49">
            <v>4622</v>
          </cell>
        </row>
        <row r="50">
          <cell r="L50">
            <v>3871</v>
          </cell>
        </row>
        <row r="51">
          <cell r="L51">
            <v>13548</v>
          </cell>
        </row>
        <row r="52">
          <cell r="L52">
            <v>1922</v>
          </cell>
        </row>
        <row r="53">
          <cell r="L53">
            <v>15470</v>
          </cell>
        </row>
        <row r="55">
          <cell r="L55">
            <v>542</v>
          </cell>
        </row>
        <row r="56">
          <cell r="L56">
            <v>1970</v>
          </cell>
        </row>
        <row r="57">
          <cell r="L57">
            <v>4254</v>
          </cell>
        </row>
        <row r="58">
          <cell r="L58">
            <v>3723</v>
          </cell>
        </row>
        <row r="59">
          <cell r="L59">
            <v>3752</v>
          </cell>
        </row>
        <row r="60">
          <cell r="L60">
            <v>1229</v>
          </cell>
        </row>
        <row r="61">
          <cell r="L61">
            <v>15470</v>
          </cell>
        </row>
        <row r="63">
          <cell r="L63">
            <v>1416</v>
          </cell>
        </row>
        <row r="64">
          <cell r="L64">
            <v>6233</v>
          </cell>
        </row>
        <row r="65">
          <cell r="L65">
            <v>4347</v>
          </cell>
        </row>
        <row r="66">
          <cell r="L66">
            <v>2018</v>
          </cell>
        </row>
        <row r="67">
          <cell r="L67">
            <v>1090</v>
          </cell>
        </row>
        <row r="68">
          <cell r="L68">
            <v>366</v>
          </cell>
        </row>
        <row r="69">
          <cell r="L69">
            <v>15470</v>
          </cell>
        </row>
        <row r="71">
          <cell r="L71">
            <v>124</v>
          </cell>
        </row>
        <row r="72">
          <cell r="L72">
            <v>780</v>
          </cell>
        </row>
        <row r="73">
          <cell r="L73">
            <v>474</v>
          </cell>
        </row>
        <row r="74">
          <cell r="L74">
            <v>827</v>
          </cell>
        </row>
        <row r="75">
          <cell r="L75">
            <v>13265</v>
          </cell>
        </row>
        <row r="76">
          <cell r="L76">
            <v>15470</v>
          </cell>
        </row>
        <row r="77">
          <cell r="L77">
            <v>1504</v>
          </cell>
        </row>
        <row r="78">
          <cell r="L78">
            <v>5100</v>
          </cell>
        </row>
        <row r="79">
          <cell r="L79">
            <v>2888</v>
          </cell>
        </row>
        <row r="80">
          <cell r="L80">
            <v>3157</v>
          </cell>
        </row>
        <row r="81">
          <cell r="L81">
            <v>2821</v>
          </cell>
        </row>
        <row r="82">
          <cell r="L82">
            <v>15470</v>
          </cell>
        </row>
      </sheetData>
      <sheetData sheetId="3">
        <row r="3">
          <cell r="L3">
            <v>44438</v>
          </cell>
        </row>
        <row r="4">
          <cell r="L4">
            <v>37708</v>
          </cell>
        </row>
        <row r="5">
          <cell r="L5">
            <v>82146</v>
          </cell>
        </row>
        <row r="7">
          <cell r="L7">
            <v>28638</v>
          </cell>
        </row>
        <row r="8">
          <cell r="L8">
            <v>15540</v>
          </cell>
        </row>
        <row r="9">
          <cell r="L9">
            <v>25890</v>
          </cell>
        </row>
        <row r="10">
          <cell r="L10">
            <v>70068</v>
          </cell>
        </row>
        <row r="11">
          <cell r="L11">
            <v>12078</v>
          </cell>
        </row>
        <row r="12">
          <cell r="L12">
            <v>82146</v>
          </cell>
        </row>
        <row r="14">
          <cell r="L14">
            <v>3264</v>
          </cell>
        </row>
        <row r="15">
          <cell r="L15">
            <v>11805</v>
          </cell>
        </row>
        <row r="16">
          <cell r="L16">
            <v>22669</v>
          </cell>
        </row>
        <row r="17">
          <cell r="L17">
            <v>20458</v>
          </cell>
        </row>
        <row r="18">
          <cell r="L18">
            <v>18820</v>
          </cell>
        </row>
        <row r="19">
          <cell r="L19">
            <v>5130</v>
          </cell>
        </row>
        <row r="20">
          <cell r="L20">
            <v>82146</v>
          </cell>
        </row>
        <row r="22">
          <cell r="L22">
            <v>8608</v>
          </cell>
        </row>
        <row r="23">
          <cell r="L23">
            <v>31252</v>
          </cell>
        </row>
        <row r="24">
          <cell r="L24">
            <v>24320</v>
          </cell>
        </row>
        <row r="25">
          <cell r="L25">
            <v>9836</v>
          </cell>
        </row>
        <row r="26">
          <cell r="L26">
            <v>5634</v>
          </cell>
        </row>
        <row r="27">
          <cell r="L27">
            <v>2496</v>
          </cell>
        </row>
        <row r="28">
          <cell r="L28">
            <v>82146</v>
          </cell>
        </row>
        <row r="30">
          <cell r="L30">
            <v>906</v>
          </cell>
        </row>
        <row r="31">
          <cell r="L31">
            <v>5136</v>
          </cell>
        </row>
        <row r="32">
          <cell r="L32">
            <v>2484</v>
          </cell>
        </row>
        <row r="33">
          <cell r="L33">
            <v>4919</v>
          </cell>
        </row>
        <row r="34">
          <cell r="L34">
            <v>68701</v>
          </cell>
        </row>
        <row r="35">
          <cell r="L35">
            <v>82146</v>
          </cell>
        </row>
        <row r="36">
          <cell r="L36">
            <v>8694</v>
          </cell>
        </row>
        <row r="37">
          <cell r="L37">
            <v>31643</v>
          </cell>
        </row>
        <row r="38">
          <cell r="L38">
            <v>13591</v>
          </cell>
        </row>
        <row r="39">
          <cell r="L39">
            <v>13859</v>
          </cell>
        </row>
        <row r="40">
          <cell r="L40">
            <v>14359</v>
          </cell>
        </row>
        <row r="41">
          <cell r="L41">
            <v>82146</v>
          </cell>
        </row>
        <row r="44">
          <cell r="L44">
            <v>48745</v>
          </cell>
        </row>
        <row r="45">
          <cell r="L45">
            <v>40753</v>
          </cell>
        </row>
        <row r="48">
          <cell r="L48">
            <v>30680.819225467756</v>
          </cell>
        </row>
        <row r="49">
          <cell r="L49">
            <v>17365.4415132665</v>
          </cell>
        </row>
        <row r="50">
          <cell r="L50">
            <v>29489.051461188727</v>
          </cell>
        </row>
        <row r="52">
          <cell r="L52">
            <v>11962.687800077016</v>
          </cell>
        </row>
        <row r="53">
          <cell r="L53">
            <v>89498</v>
          </cell>
        </row>
        <row r="55">
          <cell r="L55">
            <v>3328</v>
          </cell>
        </row>
        <row r="56">
          <cell r="L56">
            <v>12789</v>
          </cell>
        </row>
        <row r="57">
          <cell r="L57">
            <v>24902</v>
          </cell>
        </row>
        <row r="58">
          <cell r="L58">
            <v>22088</v>
          </cell>
        </row>
        <row r="59">
          <cell r="L59">
            <v>20453</v>
          </cell>
        </row>
        <row r="60">
          <cell r="L60">
            <v>5938</v>
          </cell>
        </row>
        <row r="63">
          <cell r="L63">
            <v>9452</v>
          </cell>
        </row>
        <row r="64">
          <cell r="L64">
            <v>34072</v>
          </cell>
        </row>
        <row r="65">
          <cell r="L65">
            <v>26400</v>
          </cell>
        </row>
        <row r="66">
          <cell r="L66">
            <v>10877</v>
          </cell>
        </row>
        <row r="67">
          <cell r="L67">
            <v>5984</v>
          </cell>
        </row>
        <row r="68">
          <cell r="L68">
            <v>2713</v>
          </cell>
        </row>
        <row r="71">
          <cell r="L71">
            <v>714</v>
          </cell>
        </row>
        <row r="72">
          <cell r="L72">
            <v>5091</v>
          </cell>
        </row>
        <row r="73">
          <cell r="L73">
            <v>2605</v>
          </cell>
        </row>
        <row r="74">
          <cell r="L74">
            <v>5063</v>
          </cell>
        </row>
        <row r="75">
          <cell r="L75">
            <v>76025</v>
          </cell>
        </row>
        <row r="77">
          <cell r="L77">
            <v>8438</v>
          </cell>
        </row>
        <row r="78">
          <cell r="L78">
            <v>29490</v>
          </cell>
        </row>
        <row r="79">
          <cell r="L79">
            <v>16114</v>
          </cell>
        </row>
        <row r="80">
          <cell r="L80">
            <v>17841</v>
          </cell>
        </row>
        <row r="81">
          <cell r="L81">
            <v>17615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pane xSplit="6" topLeftCell="G1" activePane="topRight" state="frozen"/>
      <selection pane="topLeft" activeCell="A4" sqref="A4"/>
      <selection pane="topRight" activeCell="O3" sqref="O3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5" width="11.16015625" style="6" customWidth="1"/>
    <col min="16" max="17" width="9.66015625" style="2" bestFit="1" customWidth="1"/>
    <col min="18" max="16384" width="9.33203125" style="2" customWidth="1"/>
  </cols>
  <sheetData>
    <row r="1" spans="1:6" ht="15.75">
      <c r="A1" s="111" t="s">
        <v>0</v>
      </c>
      <c r="B1" s="111"/>
      <c r="C1" s="111"/>
      <c r="D1" s="111"/>
      <c r="E1" s="111"/>
      <c r="F1" s="111"/>
    </row>
    <row r="2" spans="1:6" ht="15.75">
      <c r="A2" s="111" t="s">
        <v>33</v>
      </c>
      <c r="B2" s="111"/>
      <c r="C2" s="111"/>
      <c r="D2" s="111"/>
      <c r="E2" s="111"/>
      <c r="F2" s="111"/>
    </row>
    <row r="3" spans="1:6" ht="15.75">
      <c r="A3" s="112" t="s">
        <v>97</v>
      </c>
      <c r="B3" s="112"/>
      <c r="C3" s="112"/>
      <c r="D3" s="112"/>
      <c r="E3" s="112"/>
      <c r="F3" s="112"/>
    </row>
    <row r="4" spans="2:6" ht="15.75">
      <c r="B4" s="3"/>
      <c r="C4" s="4"/>
      <c r="D4" s="9"/>
      <c r="E4" s="9"/>
      <c r="F4" s="9"/>
    </row>
    <row r="5" spans="1:6" ht="14.25">
      <c r="A5" s="110" t="s">
        <v>35</v>
      </c>
      <c r="B5" s="105" t="s">
        <v>40</v>
      </c>
      <c r="C5" s="106"/>
      <c r="D5" s="106"/>
      <c r="E5" s="106"/>
      <c r="F5" s="107"/>
    </row>
    <row r="6" spans="1:6" ht="14.25">
      <c r="A6" s="110"/>
      <c r="B6" s="108" t="s">
        <v>1</v>
      </c>
      <c r="C6" s="113" t="s">
        <v>34</v>
      </c>
      <c r="D6" s="114"/>
      <c r="E6" s="114"/>
      <c r="F6" s="115"/>
    </row>
    <row r="7" spans="1:6" ht="42.75" customHeight="1">
      <c r="A7" s="110"/>
      <c r="B7" s="109"/>
      <c r="C7" s="110" t="s">
        <v>39</v>
      </c>
      <c r="D7" s="110"/>
      <c r="E7" s="110" t="s">
        <v>38</v>
      </c>
      <c r="F7" s="110"/>
    </row>
    <row r="8" spans="1:6" ht="14.25">
      <c r="A8" s="110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03" t="s">
        <v>17</v>
      </c>
      <c r="B9" s="103"/>
      <c r="C9" s="103"/>
      <c r="D9" s="103"/>
      <c r="E9" s="103"/>
      <c r="F9" s="103"/>
      <c r="P9" s="2" t="s">
        <v>41</v>
      </c>
      <c r="Q9" s="2" t="s">
        <v>42</v>
      </c>
    </row>
    <row r="10" spans="1:17" s="11" customFormat="1" ht="15.75">
      <c r="A10" s="19" t="s">
        <v>2</v>
      </c>
      <c r="B10" s="20">
        <v>15062</v>
      </c>
      <c r="C10" s="20">
        <f aca="true" t="shared" si="0" ref="C10:C25">B10-P10</f>
        <v>164</v>
      </c>
      <c r="D10" s="21">
        <f aca="true" t="shared" si="1" ref="D10:D25">B10/P10*100-100</f>
        <v>1.1008189018660204</v>
      </c>
      <c r="E10" s="20">
        <f aca="true" t="shared" si="2" ref="E10:E25">B10-Q10</f>
        <v>1644</v>
      </c>
      <c r="F10" s="21">
        <f aca="true" t="shared" si="3" ref="F10:F25">B10/Q10*100-100</f>
        <v>12.252198539275597</v>
      </c>
      <c r="G10" s="6"/>
      <c r="H10" s="6"/>
      <c r="I10" s="6"/>
      <c r="J10" s="6"/>
      <c r="K10" s="6"/>
      <c r="L10" s="6"/>
      <c r="M10" s="6"/>
      <c r="N10" s="6"/>
      <c r="O10" s="6"/>
      <c r="P10" s="10">
        <v>14898</v>
      </c>
      <c r="Q10" s="10">
        <v>13418</v>
      </c>
    </row>
    <row r="11" spans="1:17" ht="15.75">
      <c r="A11" s="22" t="s">
        <v>3</v>
      </c>
      <c r="B11" s="23">
        <v>3529</v>
      </c>
      <c r="C11" s="23">
        <f t="shared" si="0"/>
        <v>-7</v>
      </c>
      <c r="D11" s="24">
        <f t="shared" si="1"/>
        <v>-0.19796380090497223</v>
      </c>
      <c r="E11" s="23">
        <f t="shared" si="2"/>
        <v>169</v>
      </c>
      <c r="F11" s="24">
        <f t="shared" si="3"/>
        <v>5.029761904761898</v>
      </c>
      <c r="P11" s="5">
        <v>3536</v>
      </c>
      <c r="Q11" s="5">
        <v>3360</v>
      </c>
    </row>
    <row r="12" spans="1:17" s="11" customFormat="1" ht="15.75">
      <c r="A12" s="19" t="s">
        <v>4</v>
      </c>
      <c r="B12" s="20">
        <v>5988</v>
      </c>
      <c r="C12" s="20">
        <f t="shared" si="0"/>
        <v>56</v>
      </c>
      <c r="D12" s="21">
        <f t="shared" si="1"/>
        <v>0.944032366824004</v>
      </c>
      <c r="E12" s="20">
        <f t="shared" si="2"/>
        <v>221</v>
      </c>
      <c r="F12" s="21">
        <f t="shared" si="3"/>
        <v>3.832148430726548</v>
      </c>
      <c r="G12" s="6"/>
      <c r="H12" s="6"/>
      <c r="I12" s="6"/>
      <c r="J12" s="6"/>
      <c r="K12" s="6"/>
      <c r="L12" s="6"/>
      <c r="M12" s="6"/>
      <c r="N12" s="6"/>
      <c r="O12" s="6"/>
      <c r="P12" s="12">
        <v>5932</v>
      </c>
      <c r="Q12" s="12">
        <v>5767</v>
      </c>
    </row>
    <row r="13" spans="1:17" ht="15.75">
      <c r="A13" s="22" t="s">
        <v>5</v>
      </c>
      <c r="B13" s="23">
        <v>1911</v>
      </c>
      <c r="C13" s="23">
        <f t="shared" si="0"/>
        <v>24</v>
      </c>
      <c r="D13" s="24">
        <f t="shared" si="1"/>
        <v>1.2718600953895134</v>
      </c>
      <c r="E13" s="23">
        <f t="shared" si="2"/>
        <v>268</v>
      </c>
      <c r="F13" s="24">
        <f t="shared" si="3"/>
        <v>16.311625076080347</v>
      </c>
      <c r="P13" s="5">
        <v>1887</v>
      </c>
      <c r="Q13" s="5">
        <v>1643</v>
      </c>
    </row>
    <row r="14" spans="1:17" s="11" customFormat="1" ht="15.75">
      <c r="A14" s="19" t="s">
        <v>6</v>
      </c>
      <c r="B14" s="20">
        <v>2242</v>
      </c>
      <c r="C14" s="20">
        <f t="shared" si="0"/>
        <v>11</v>
      </c>
      <c r="D14" s="21">
        <f t="shared" si="1"/>
        <v>0.4930524428507397</v>
      </c>
      <c r="E14" s="20">
        <f t="shared" si="2"/>
        <v>226</v>
      </c>
      <c r="F14" s="21">
        <f t="shared" si="3"/>
        <v>11.21031746031747</v>
      </c>
      <c r="G14" s="6"/>
      <c r="H14" s="6"/>
      <c r="I14" s="6"/>
      <c r="J14" s="6"/>
      <c r="K14" s="6"/>
      <c r="L14" s="6"/>
      <c r="M14" s="6"/>
      <c r="N14" s="6"/>
      <c r="O14" s="6"/>
      <c r="P14" s="12">
        <v>2231</v>
      </c>
      <c r="Q14" s="12">
        <v>2016</v>
      </c>
    </row>
    <row r="15" spans="1:17" ht="15.75">
      <c r="A15" s="22" t="s">
        <v>7</v>
      </c>
      <c r="B15" s="23">
        <v>6091</v>
      </c>
      <c r="C15" s="23">
        <f t="shared" si="0"/>
        <v>125</v>
      </c>
      <c r="D15" s="24">
        <f t="shared" si="1"/>
        <v>2.09520616828695</v>
      </c>
      <c r="E15" s="23">
        <f t="shared" si="2"/>
        <v>761</v>
      </c>
      <c r="F15" s="24">
        <f t="shared" si="3"/>
        <v>14.277673545966223</v>
      </c>
      <c r="P15" s="5">
        <v>5966</v>
      </c>
      <c r="Q15" s="5">
        <v>5330</v>
      </c>
    </row>
    <row r="16" spans="1:17" s="11" customFormat="1" ht="15.75">
      <c r="A16" s="19" t="s">
        <v>8</v>
      </c>
      <c r="B16" s="20">
        <v>2914</v>
      </c>
      <c r="C16" s="20">
        <f t="shared" si="0"/>
        <v>17</v>
      </c>
      <c r="D16" s="21">
        <f t="shared" si="1"/>
        <v>0.5868139454608325</v>
      </c>
      <c r="E16" s="20">
        <f t="shared" si="2"/>
        <v>194</v>
      </c>
      <c r="F16" s="21">
        <f t="shared" si="3"/>
        <v>7.132352941176464</v>
      </c>
      <c r="G16" s="6"/>
      <c r="H16" s="6"/>
      <c r="I16" s="6"/>
      <c r="J16" s="6"/>
      <c r="K16" s="6"/>
      <c r="L16" s="6"/>
      <c r="M16" s="6"/>
      <c r="N16" s="6"/>
      <c r="O16" s="6"/>
      <c r="P16" s="12">
        <v>2897</v>
      </c>
      <c r="Q16" s="12">
        <v>2720</v>
      </c>
    </row>
    <row r="17" spans="1:17" ht="15.75">
      <c r="A17" s="22" t="s">
        <v>9</v>
      </c>
      <c r="B17" s="23">
        <v>4104</v>
      </c>
      <c r="C17" s="23">
        <f t="shared" si="0"/>
        <v>49</v>
      </c>
      <c r="D17" s="24">
        <f t="shared" si="1"/>
        <v>1.2083847102342844</v>
      </c>
      <c r="E17" s="23">
        <f t="shared" si="2"/>
        <v>136</v>
      </c>
      <c r="F17" s="24">
        <f t="shared" si="3"/>
        <v>3.4274193548387046</v>
      </c>
      <c r="P17" s="5">
        <v>4055</v>
      </c>
      <c r="Q17" s="5">
        <v>3968</v>
      </c>
    </row>
    <row r="18" spans="1:17" s="11" customFormat="1" ht="15.75">
      <c r="A18" s="19" t="s">
        <v>10</v>
      </c>
      <c r="B18" s="20">
        <v>4333</v>
      </c>
      <c r="C18" s="20">
        <f t="shared" si="0"/>
        <v>4</v>
      </c>
      <c r="D18" s="21">
        <f t="shared" si="1"/>
        <v>0.09240009240009783</v>
      </c>
      <c r="E18" s="20">
        <f t="shared" si="2"/>
        <v>360</v>
      </c>
      <c r="F18" s="21">
        <f t="shared" si="3"/>
        <v>9.061162849232304</v>
      </c>
      <c r="G18" s="6"/>
      <c r="H18" s="6"/>
      <c r="I18" s="6"/>
      <c r="J18" s="6"/>
      <c r="K18" s="6"/>
      <c r="L18" s="6"/>
      <c r="M18" s="6"/>
      <c r="N18" s="6"/>
      <c r="O18" s="6"/>
      <c r="P18" s="12">
        <v>4329</v>
      </c>
      <c r="Q18" s="12">
        <v>3973</v>
      </c>
    </row>
    <row r="19" spans="1:17" ht="15.75">
      <c r="A19" s="22" t="s">
        <v>11</v>
      </c>
      <c r="B19" s="23">
        <v>3860</v>
      </c>
      <c r="C19" s="23">
        <f t="shared" si="0"/>
        <v>86</v>
      </c>
      <c r="D19" s="24">
        <f t="shared" si="1"/>
        <v>2.2787493375728616</v>
      </c>
      <c r="E19" s="23">
        <f t="shared" si="2"/>
        <v>221</v>
      </c>
      <c r="F19" s="24">
        <f t="shared" si="3"/>
        <v>6.073097004671624</v>
      </c>
      <c r="P19" s="5">
        <v>3774</v>
      </c>
      <c r="Q19" s="5">
        <v>3639</v>
      </c>
    </row>
    <row r="20" spans="1:17" s="11" customFormat="1" ht="15.75">
      <c r="A20" s="19" t="s">
        <v>12</v>
      </c>
      <c r="B20" s="20">
        <v>2606</v>
      </c>
      <c r="C20" s="20">
        <f t="shared" si="0"/>
        <v>92</v>
      </c>
      <c r="D20" s="21">
        <f t="shared" si="1"/>
        <v>3.659506762132068</v>
      </c>
      <c r="E20" s="20">
        <f t="shared" si="2"/>
        <v>261</v>
      </c>
      <c r="F20" s="21">
        <f t="shared" si="3"/>
        <v>11.130063965884858</v>
      </c>
      <c r="G20" s="6"/>
      <c r="H20" s="6"/>
      <c r="I20" s="6"/>
      <c r="J20" s="6"/>
      <c r="K20" s="6"/>
      <c r="L20" s="6"/>
      <c r="M20" s="6"/>
      <c r="N20" s="6"/>
      <c r="O20" s="6"/>
      <c r="P20" s="12">
        <v>2514</v>
      </c>
      <c r="Q20" s="12">
        <v>2345</v>
      </c>
    </row>
    <row r="21" spans="1:17" ht="15.75">
      <c r="A21" s="22" t="s">
        <v>13</v>
      </c>
      <c r="B21" s="23">
        <v>1297</v>
      </c>
      <c r="C21" s="23">
        <f t="shared" si="0"/>
        <v>55</v>
      </c>
      <c r="D21" s="24">
        <f t="shared" si="1"/>
        <v>4.428341384863117</v>
      </c>
      <c r="E21" s="23">
        <f t="shared" si="2"/>
        <v>77</v>
      </c>
      <c r="F21" s="24">
        <f t="shared" si="3"/>
        <v>6.311475409836078</v>
      </c>
      <c r="P21" s="5">
        <v>1242</v>
      </c>
      <c r="Q21" s="5">
        <v>1220</v>
      </c>
    </row>
    <row r="22" spans="1:17" s="11" customFormat="1" ht="15.75">
      <c r="A22" s="19" t="s">
        <v>14</v>
      </c>
      <c r="B22" s="20">
        <v>1280</v>
      </c>
      <c r="C22" s="20">
        <f t="shared" si="0"/>
        <v>4</v>
      </c>
      <c r="D22" s="21">
        <f t="shared" si="1"/>
        <v>0.31347962382443484</v>
      </c>
      <c r="E22" s="20">
        <f t="shared" si="2"/>
        <v>93</v>
      </c>
      <c r="F22" s="21">
        <f t="shared" si="3"/>
        <v>7.834877843302436</v>
      </c>
      <c r="G22" s="6"/>
      <c r="H22" s="6"/>
      <c r="I22" s="6"/>
      <c r="J22" s="6"/>
      <c r="K22" s="6"/>
      <c r="L22" s="6"/>
      <c r="M22" s="6"/>
      <c r="N22" s="6"/>
      <c r="O22" s="6"/>
      <c r="P22" s="12">
        <v>1276</v>
      </c>
      <c r="Q22" s="12">
        <v>1187</v>
      </c>
    </row>
    <row r="23" spans="1:17" ht="15.75">
      <c r="A23" s="22" t="s">
        <v>15</v>
      </c>
      <c r="B23" s="23">
        <v>1186</v>
      </c>
      <c r="C23" s="23">
        <f t="shared" si="0"/>
        <v>13</v>
      </c>
      <c r="D23" s="24">
        <f t="shared" si="1"/>
        <v>1.108269394714398</v>
      </c>
      <c r="E23" s="23">
        <f t="shared" si="2"/>
        <v>48</v>
      </c>
      <c r="F23" s="24">
        <f t="shared" si="3"/>
        <v>4.217926186291734</v>
      </c>
      <c r="P23" s="5">
        <v>1173</v>
      </c>
      <c r="Q23" s="5">
        <v>1138</v>
      </c>
    </row>
    <row r="24" spans="1:17" s="11" customFormat="1" ht="15.75">
      <c r="A24" s="19" t="s">
        <v>16</v>
      </c>
      <c r="B24" s="20">
        <v>1775</v>
      </c>
      <c r="C24" s="20">
        <f t="shared" si="0"/>
        <v>-26</v>
      </c>
      <c r="D24" s="21">
        <f t="shared" si="1"/>
        <v>-1.4436424208772962</v>
      </c>
      <c r="E24" s="20">
        <f t="shared" si="2"/>
        <v>238</v>
      </c>
      <c r="F24" s="21">
        <f t="shared" si="3"/>
        <v>15.484710474951214</v>
      </c>
      <c r="G24" s="6"/>
      <c r="H24" s="6"/>
      <c r="I24" s="6"/>
      <c r="J24" s="6"/>
      <c r="K24" s="6"/>
      <c r="L24" s="6"/>
      <c r="M24" s="6"/>
      <c r="N24" s="6"/>
      <c r="O24" s="6"/>
      <c r="P24" s="12">
        <v>1801</v>
      </c>
      <c r="Q24" s="12">
        <v>1537</v>
      </c>
    </row>
    <row r="25" spans="1:17" s="6" customFormat="1" ht="31.5">
      <c r="A25" s="25" t="s">
        <v>17</v>
      </c>
      <c r="B25" s="26">
        <f>SUM(B10:B24)</f>
        <v>58178</v>
      </c>
      <c r="C25" s="26">
        <f t="shared" si="0"/>
        <v>667</v>
      </c>
      <c r="D25" s="27">
        <f t="shared" si="1"/>
        <v>1.1597781294013316</v>
      </c>
      <c r="E25" s="26">
        <f t="shared" si="2"/>
        <v>4917</v>
      </c>
      <c r="F25" s="27">
        <f t="shared" si="3"/>
        <v>9.231895758622628</v>
      </c>
      <c r="P25" s="15">
        <f>SUM(P10:P24)</f>
        <v>57511</v>
      </c>
      <c r="Q25" s="15">
        <f>SUM(Q10:Q24)</f>
        <v>53261</v>
      </c>
    </row>
    <row r="26" spans="1:15" s="11" customFormat="1" ht="29.25" customHeight="1">
      <c r="A26" s="104" t="s">
        <v>24</v>
      </c>
      <c r="B26" s="104"/>
      <c r="C26" s="104"/>
      <c r="D26" s="104"/>
      <c r="E26" s="104"/>
      <c r="F26" s="104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4678</v>
      </c>
      <c r="C27" s="23">
        <f>B27-P27</f>
        <v>160</v>
      </c>
      <c r="D27" s="24">
        <f>B27/P27*100-100</f>
        <v>3.5413899955732546</v>
      </c>
      <c r="E27" s="23">
        <f>B27-Q27</f>
        <v>708</v>
      </c>
      <c r="F27" s="24">
        <f>B27/Q27*100-100</f>
        <v>17.83375314861462</v>
      </c>
      <c r="P27" s="7">
        <v>4518</v>
      </c>
      <c r="Q27" s="7">
        <v>3970</v>
      </c>
    </row>
    <row r="28" spans="1:17" s="11" customFormat="1" ht="15.75">
      <c r="A28" s="19" t="s">
        <v>19</v>
      </c>
      <c r="B28" s="20">
        <v>3083</v>
      </c>
      <c r="C28" s="20">
        <f aca="true" t="shared" si="4" ref="C28:C33">B28-P28</f>
        <v>25</v>
      </c>
      <c r="D28" s="21">
        <f aca="true" t="shared" si="5" ref="D28:D33">B28/P28*100-100</f>
        <v>0.8175277959450682</v>
      </c>
      <c r="E28" s="20">
        <f aca="true" t="shared" si="6" ref="E28:E33">B28-Q28</f>
        <v>228</v>
      </c>
      <c r="F28" s="21">
        <f aca="true" t="shared" si="7" ref="F28:F33">B28/Q28*100-100</f>
        <v>7.985989492119089</v>
      </c>
      <c r="G28" s="6"/>
      <c r="H28" s="6"/>
      <c r="I28" s="6"/>
      <c r="J28" s="6"/>
      <c r="K28" s="6"/>
      <c r="L28" s="6"/>
      <c r="M28" s="6"/>
      <c r="N28" s="6"/>
      <c r="O28" s="6"/>
      <c r="P28" s="13">
        <v>3058</v>
      </c>
      <c r="Q28" s="13">
        <v>2855</v>
      </c>
    </row>
    <row r="29" spans="1:17" ht="15.75">
      <c r="A29" s="22" t="s">
        <v>20</v>
      </c>
      <c r="B29" s="23">
        <v>1551</v>
      </c>
      <c r="C29" s="23">
        <f t="shared" si="4"/>
        <v>-31</v>
      </c>
      <c r="D29" s="24">
        <f t="shared" si="5"/>
        <v>-1.9595448798988713</v>
      </c>
      <c r="E29" s="23">
        <f t="shared" si="6"/>
        <v>-94</v>
      </c>
      <c r="F29" s="24">
        <f t="shared" si="7"/>
        <v>-5.714285714285722</v>
      </c>
      <c r="P29" s="7">
        <v>1582</v>
      </c>
      <c r="Q29" s="7">
        <v>1645</v>
      </c>
    </row>
    <row r="30" spans="1:17" s="11" customFormat="1" ht="15.75">
      <c r="A30" s="19" t="s">
        <v>21</v>
      </c>
      <c r="B30" s="20">
        <v>3377</v>
      </c>
      <c r="C30" s="20">
        <f t="shared" si="4"/>
        <v>36</v>
      </c>
      <c r="D30" s="21">
        <f t="shared" si="5"/>
        <v>1.0775217000897896</v>
      </c>
      <c r="E30" s="20">
        <f t="shared" si="6"/>
        <v>98</v>
      </c>
      <c r="F30" s="21">
        <f t="shared" si="7"/>
        <v>2.9887160719731583</v>
      </c>
      <c r="G30" s="6"/>
      <c r="H30" s="6"/>
      <c r="I30" s="6"/>
      <c r="J30" s="6"/>
      <c r="K30" s="6"/>
      <c r="L30" s="6"/>
      <c r="M30" s="6"/>
      <c r="N30" s="6"/>
      <c r="O30" s="6"/>
      <c r="P30" s="13">
        <v>3341</v>
      </c>
      <c r="Q30" s="13">
        <v>3279</v>
      </c>
    </row>
    <row r="31" spans="1:17" ht="15.75">
      <c r="A31" s="22" t="s">
        <v>22</v>
      </c>
      <c r="B31" s="23">
        <v>1958</v>
      </c>
      <c r="C31" s="23">
        <f t="shared" si="4"/>
        <v>6</v>
      </c>
      <c r="D31" s="24">
        <f t="shared" si="5"/>
        <v>0.3073770491803316</v>
      </c>
      <c r="E31" s="23">
        <f t="shared" si="6"/>
        <v>293</v>
      </c>
      <c r="F31" s="24">
        <f t="shared" si="7"/>
        <v>17.5975975975976</v>
      </c>
      <c r="P31" s="7">
        <v>1952</v>
      </c>
      <c r="Q31" s="7">
        <v>1665</v>
      </c>
    </row>
    <row r="32" spans="1:17" s="11" customFormat="1" ht="15.75">
      <c r="A32" s="19" t="s">
        <v>23</v>
      </c>
      <c r="B32" s="20">
        <v>1203</v>
      </c>
      <c r="C32" s="20">
        <f t="shared" si="4"/>
        <v>29</v>
      </c>
      <c r="D32" s="21">
        <f t="shared" si="5"/>
        <v>2.470187393526402</v>
      </c>
      <c r="E32" s="20">
        <f t="shared" si="6"/>
        <v>113</v>
      </c>
      <c r="F32" s="21">
        <f t="shared" si="7"/>
        <v>10.366972477064223</v>
      </c>
      <c r="G32" s="6"/>
      <c r="H32" s="6"/>
      <c r="I32" s="6"/>
      <c r="J32" s="6"/>
      <c r="K32" s="6"/>
      <c r="L32" s="6"/>
      <c r="M32" s="6"/>
      <c r="N32" s="6"/>
      <c r="O32" s="6"/>
      <c r="P32" s="13">
        <v>1174</v>
      </c>
      <c r="Q32" s="13">
        <v>1090</v>
      </c>
    </row>
    <row r="33" spans="1:17" s="6" customFormat="1" ht="15.75">
      <c r="A33" s="25" t="s">
        <v>24</v>
      </c>
      <c r="B33" s="26">
        <f>SUM(B27:B32)</f>
        <v>15850</v>
      </c>
      <c r="C33" s="26">
        <f t="shared" si="4"/>
        <v>225</v>
      </c>
      <c r="D33" s="27">
        <f t="shared" si="5"/>
        <v>1.4399999999999977</v>
      </c>
      <c r="E33" s="26">
        <f t="shared" si="6"/>
        <v>1346</v>
      </c>
      <c r="F33" s="27">
        <f t="shared" si="7"/>
        <v>9.28019856591284</v>
      </c>
      <c r="P33" s="14">
        <f>SUM(P27:P32)</f>
        <v>15625</v>
      </c>
      <c r="Q33" s="14">
        <f>SUM(Q27:Q32)</f>
        <v>14504</v>
      </c>
    </row>
    <row r="34" spans="1:15" s="11" customFormat="1" ht="27.75" customHeight="1">
      <c r="A34" s="104" t="s">
        <v>31</v>
      </c>
      <c r="B34" s="104"/>
      <c r="C34" s="104"/>
      <c r="D34" s="104"/>
      <c r="E34" s="104"/>
      <c r="F34" s="104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6046</v>
      </c>
      <c r="C35" s="23">
        <f>B35-P35</f>
        <v>138</v>
      </c>
      <c r="D35" s="24">
        <f>B35/P35*100-100</f>
        <v>2.3358158429248306</v>
      </c>
      <c r="E35" s="23">
        <f>B35-Q35</f>
        <v>855</v>
      </c>
      <c r="F35" s="24">
        <f>B35/Q35*100-100</f>
        <v>16.47081487189365</v>
      </c>
      <c r="P35" s="7">
        <v>5908</v>
      </c>
      <c r="Q35" s="7">
        <v>5191</v>
      </c>
    </row>
    <row r="36" spans="1:17" s="11" customFormat="1" ht="15.75">
      <c r="A36" s="19" t="s">
        <v>26</v>
      </c>
      <c r="B36" s="20">
        <v>2395</v>
      </c>
      <c r="C36" s="20">
        <f aca="true" t="shared" si="8" ref="C36:C41">B36-P36</f>
        <v>16</v>
      </c>
      <c r="D36" s="21">
        <f aca="true" t="shared" si="9" ref="D36:D41">B36/P36*100-100</f>
        <v>0.6725514922236329</v>
      </c>
      <c r="E36" s="20">
        <f aca="true" t="shared" si="10" ref="E36:E41">B36-Q36</f>
        <v>142</v>
      </c>
      <c r="F36" s="21">
        <f aca="true" t="shared" si="11" ref="F36:F41">B36/Q36*100-100</f>
        <v>6.302707501109637</v>
      </c>
      <c r="G36" s="6"/>
      <c r="H36" s="6"/>
      <c r="I36" s="6"/>
      <c r="J36" s="6"/>
      <c r="K36" s="6"/>
      <c r="L36" s="6"/>
      <c r="M36" s="6"/>
      <c r="N36" s="6"/>
      <c r="O36" s="6"/>
      <c r="P36" s="13">
        <v>2379</v>
      </c>
      <c r="Q36" s="13">
        <v>2253</v>
      </c>
    </row>
    <row r="37" spans="1:17" ht="15.75">
      <c r="A37" s="22" t="s">
        <v>27</v>
      </c>
      <c r="B37" s="23">
        <v>1874</v>
      </c>
      <c r="C37" s="23">
        <f t="shared" si="8"/>
        <v>51</v>
      </c>
      <c r="D37" s="24">
        <f t="shared" si="9"/>
        <v>2.7975863960504626</v>
      </c>
      <c r="E37" s="23">
        <f t="shared" si="10"/>
        <v>184</v>
      </c>
      <c r="F37" s="24">
        <f t="shared" si="11"/>
        <v>10.88757396449705</v>
      </c>
      <c r="P37" s="7">
        <v>1823</v>
      </c>
      <c r="Q37" s="7">
        <v>1690</v>
      </c>
    </row>
    <row r="38" spans="1:17" s="11" customFormat="1" ht="15.75">
      <c r="A38" s="19" t="s">
        <v>28</v>
      </c>
      <c r="B38" s="20">
        <v>1800</v>
      </c>
      <c r="C38" s="20">
        <f t="shared" si="8"/>
        <v>21</v>
      </c>
      <c r="D38" s="21">
        <f t="shared" si="9"/>
        <v>1.1804384485666048</v>
      </c>
      <c r="E38" s="20">
        <f t="shared" si="10"/>
        <v>-302</v>
      </c>
      <c r="F38" s="21">
        <f t="shared" si="11"/>
        <v>-14.367269267364406</v>
      </c>
      <c r="G38" s="6"/>
      <c r="H38" s="6"/>
      <c r="I38" s="6"/>
      <c r="J38" s="6"/>
      <c r="K38" s="6"/>
      <c r="L38" s="6"/>
      <c r="M38" s="6"/>
      <c r="N38" s="6"/>
      <c r="O38" s="6"/>
      <c r="P38" s="13">
        <v>1779</v>
      </c>
      <c r="Q38" s="13">
        <v>2102</v>
      </c>
    </row>
    <row r="39" spans="1:17" ht="15.75">
      <c r="A39" s="22" t="s">
        <v>29</v>
      </c>
      <c r="B39" s="23">
        <v>2174</v>
      </c>
      <c r="C39" s="23">
        <f t="shared" si="8"/>
        <v>-6</v>
      </c>
      <c r="D39" s="24">
        <f t="shared" si="9"/>
        <v>-0.2752293577981675</v>
      </c>
      <c r="E39" s="23">
        <f t="shared" si="10"/>
        <v>113</v>
      </c>
      <c r="F39" s="24">
        <f t="shared" si="11"/>
        <v>5.482775351770968</v>
      </c>
      <c r="P39" s="7">
        <v>2180</v>
      </c>
      <c r="Q39" s="7">
        <v>2061</v>
      </c>
    </row>
    <row r="40" spans="1:17" s="11" customFormat="1" ht="15.75">
      <c r="A40" s="19" t="s">
        <v>30</v>
      </c>
      <c r="B40" s="20">
        <v>1181</v>
      </c>
      <c r="C40" s="20">
        <f t="shared" si="8"/>
        <v>17</v>
      </c>
      <c r="D40" s="21">
        <f t="shared" si="9"/>
        <v>1.4604810996563486</v>
      </c>
      <c r="E40" s="20">
        <f t="shared" si="10"/>
        <v>97</v>
      </c>
      <c r="F40" s="21">
        <f t="shared" si="11"/>
        <v>8.948339483394847</v>
      </c>
      <c r="G40" s="6"/>
      <c r="H40" s="6"/>
      <c r="I40" s="6"/>
      <c r="J40" s="6"/>
      <c r="K40" s="6"/>
      <c r="L40" s="6"/>
      <c r="M40" s="6"/>
      <c r="N40" s="6"/>
      <c r="O40" s="6"/>
      <c r="P40" s="13">
        <v>1164</v>
      </c>
      <c r="Q40" s="13">
        <v>1084</v>
      </c>
    </row>
    <row r="41" spans="1:17" s="6" customFormat="1" ht="15.75">
      <c r="A41" s="25" t="s">
        <v>31</v>
      </c>
      <c r="B41" s="26">
        <f>SUM(B35:B40)</f>
        <v>15470</v>
      </c>
      <c r="C41" s="26">
        <f t="shared" si="8"/>
        <v>237</v>
      </c>
      <c r="D41" s="27">
        <f t="shared" si="9"/>
        <v>1.5558327315696232</v>
      </c>
      <c r="E41" s="26">
        <f t="shared" si="10"/>
        <v>1089</v>
      </c>
      <c r="F41" s="27">
        <f t="shared" si="11"/>
        <v>7.572491481816286</v>
      </c>
      <c r="P41" s="14">
        <f>SUM(P35:P40)</f>
        <v>15233</v>
      </c>
      <c r="Q41" s="14">
        <f>SUM(Q35:Q40)</f>
        <v>14381</v>
      </c>
    </row>
    <row r="42" spans="1:17" s="16" customFormat="1" ht="28.5">
      <c r="A42" s="18" t="s">
        <v>32</v>
      </c>
      <c r="B42" s="28">
        <f>B41+B33+B25</f>
        <v>89498</v>
      </c>
      <c r="C42" s="28">
        <f>B42-P42</f>
        <v>1129</v>
      </c>
      <c r="D42" s="29">
        <f>B42/P42*100-100</f>
        <v>1.2775973474861075</v>
      </c>
      <c r="E42" s="28">
        <f>B42-Q42</f>
        <v>7352</v>
      </c>
      <c r="F42" s="29">
        <f>B42/Q42*100-100</f>
        <v>8.94991843790325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88369</v>
      </c>
      <c r="Q42" s="17">
        <f>Q41+Q33+Q25</f>
        <v>82146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6" topLeftCell="G1" activePane="topRight" state="frozen"/>
      <selection pane="topLeft" activeCell="A4" sqref="A4"/>
      <selection pane="topRight" activeCell="P41" sqref="P41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4" width="12.83203125" style="2" customWidth="1"/>
    <col min="5" max="6" width="13.66015625" style="2" customWidth="1"/>
    <col min="7" max="10" width="9.33203125" style="6" customWidth="1"/>
    <col min="11" max="15" width="11.16015625" style="6" customWidth="1"/>
    <col min="16" max="16384" width="9.33203125" style="2" customWidth="1"/>
  </cols>
  <sheetData>
    <row r="1" spans="1:6" ht="15.75">
      <c r="A1" s="111" t="s">
        <v>43</v>
      </c>
      <c r="B1" s="111"/>
      <c r="C1" s="111"/>
      <c r="D1" s="111"/>
      <c r="E1" s="111"/>
      <c r="F1" s="111"/>
    </row>
    <row r="2" spans="1:6" ht="15.75">
      <c r="A2" s="111" t="s">
        <v>33</v>
      </c>
      <c r="B2" s="111"/>
      <c r="C2" s="111"/>
      <c r="D2" s="111"/>
      <c r="E2" s="111"/>
      <c r="F2" s="111"/>
    </row>
    <row r="3" spans="1:6" ht="15.75">
      <c r="A3" s="112" t="s">
        <v>97</v>
      </c>
      <c r="B3" s="112"/>
      <c r="C3" s="112"/>
      <c r="D3" s="112"/>
      <c r="E3" s="112"/>
      <c r="F3" s="112"/>
    </row>
    <row r="4" spans="2:6" ht="15.75">
      <c r="B4" s="3"/>
      <c r="C4" s="4"/>
      <c r="D4" s="9"/>
      <c r="E4" s="9"/>
      <c r="F4" s="9"/>
    </row>
    <row r="5" spans="1:6" ht="14.25">
      <c r="A5" s="110" t="s">
        <v>35</v>
      </c>
      <c r="B5" s="105" t="s">
        <v>40</v>
      </c>
      <c r="C5" s="106"/>
      <c r="D5" s="106"/>
      <c r="E5" s="106"/>
      <c r="F5" s="107"/>
    </row>
    <row r="6" spans="1:6" ht="14.25">
      <c r="A6" s="110"/>
      <c r="B6" s="108" t="s">
        <v>1</v>
      </c>
      <c r="C6" s="113" t="s">
        <v>34</v>
      </c>
      <c r="D6" s="114"/>
      <c r="E6" s="114"/>
      <c r="F6" s="115"/>
    </row>
    <row r="7" spans="1:6" ht="42.75" customHeight="1">
      <c r="A7" s="110"/>
      <c r="B7" s="109"/>
      <c r="C7" s="110" t="s">
        <v>39</v>
      </c>
      <c r="D7" s="110"/>
      <c r="E7" s="110" t="s">
        <v>38</v>
      </c>
      <c r="F7" s="110"/>
    </row>
    <row r="8" spans="1:6" ht="14.25">
      <c r="A8" s="110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03" t="s">
        <v>17</v>
      </c>
      <c r="B9" s="103"/>
      <c r="C9" s="103"/>
      <c r="D9" s="103"/>
      <c r="E9" s="103"/>
      <c r="F9" s="103"/>
      <c r="P9" s="2" t="s">
        <v>92</v>
      </c>
      <c r="Q9" s="2" t="s">
        <v>42</v>
      </c>
    </row>
    <row r="10" spans="1:17" s="11" customFormat="1" ht="15.75">
      <c r="A10" s="19" t="s">
        <v>2</v>
      </c>
      <c r="B10" s="20">
        <v>1429</v>
      </c>
      <c r="C10" s="20">
        <f aca="true" t="shared" si="0" ref="C10:C25">B10-P10</f>
        <v>-43</v>
      </c>
      <c r="D10" s="21">
        <f aca="true" t="shared" si="1" ref="D10:D25">B10/P10*100-100</f>
        <v>-2.921195652173907</v>
      </c>
      <c r="E10" s="20">
        <f aca="true" t="shared" si="2" ref="E10:E25">B10-Q10</f>
        <v>113</v>
      </c>
      <c r="F10" s="21">
        <f aca="true" t="shared" si="3" ref="F10:F25">B10/Q10*100-100</f>
        <v>8.586626139817625</v>
      </c>
      <c r="G10" s="6"/>
      <c r="H10" s="6"/>
      <c r="I10" s="6"/>
      <c r="J10" s="6"/>
      <c r="K10" s="6"/>
      <c r="L10" s="6"/>
      <c r="M10" s="6"/>
      <c r="N10" s="6"/>
      <c r="O10" s="6"/>
      <c r="P10" s="10">
        <v>1472</v>
      </c>
      <c r="Q10" s="10">
        <v>1316</v>
      </c>
    </row>
    <row r="11" spans="1:17" ht="15.75">
      <c r="A11" s="22" t="s">
        <v>3</v>
      </c>
      <c r="B11" s="23">
        <v>483</v>
      </c>
      <c r="C11" s="23">
        <f t="shared" si="0"/>
        <v>-20</v>
      </c>
      <c r="D11" s="24">
        <f t="shared" si="1"/>
        <v>-3.9761431411530737</v>
      </c>
      <c r="E11" s="23">
        <f t="shared" si="2"/>
        <v>27</v>
      </c>
      <c r="F11" s="24">
        <f t="shared" si="3"/>
        <v>5.921052631578931</v>
      </c>
      <c r="P11" s="5">
        <v>503</v>
      </c>
      <c r="Q11" s="5">
        <v>456</v>
      </c>
    </row>
    <row r="12" spans="1:17" s="11" customFormat="1" ht="15.75">
      <c r="A12" s="19" t="s">
        <v>4</v>
      </c>
      <c r="B12" s="20">
        <v>817</v>
      </c>
      <c r="C12" s="20">
        <f t="shared" si="0"/>
        <v>-28</v>
      </c>
      <c r="D12" s="21">
        <f t="shared" si="1"/>
        <v>-3.3136094674556205</v>
      </c>
      <c r="E12" s="20">
        <f t="shared" si="2"/>
        <v>-42</v>
      </c>
      <c r="F12" s="21">
        <f t="shared" si="3"/>
        <v>-4.889406286379511</v>
      </c>
      <c r="G12" s="6"/>
      <c r="H12" s="6"/>
      <c r="I12" s="6"/>
      <c r="J12" s="6"/>
      <c r="K12" s="6"/>
      <c r="L12" s="6"/>
      <c r="M12" s="6"/>
      <c r="N12" s="6"/>
      <c r="O12" s="6"/>
      <c r="P12" s="12">
        <v>845</v>
      </c>
      <c r="Q12" s="12">
        <v>859</v>
      </c>
    </row>
    <row r="13" spans="1:17" ht="15.75">
      <c r="A13" s="22" t="s">
        <v>5</v>
      </c>
      <c r="B13" s="23">
        <v>223</v>
      </c>
      <c r="C13" s="23">
        <f t="shared" si="0"/>
        <v>-11</v>
      </c>
      <c r="D13" s="24">
        <f t="shared" si="1"/>
        <v>-4.7008547008547055</v>
      </c>
      <c r="E13" s="23">
        <f t="shared" si="2"/>
        <v>24</v>
      </c>
      <c r="F13" s="24">
        <f t="shared" si="3"/>
        <v>12.060301507537702</v>
      </c>
      <c r="P13" s="5">
        <v>234</v>
      </c>
      <c r="Q13" s="5">
        <v>199</v>
      </c>
    </row>
    <row r="14" spans="1:17" s="11" customFormat="1" ht="15.75">
      <c r="A14" s="19" t="s">
        <v>6</v>
      </c>
      <c r="B14" s="20">
        <v>297</v>
      </c>
      <c r="C14" s="20">
        <f t="shared" si="0"/>
        <v>-10</v>
      </c>
      <c r="D14" s="21">
        <f t="shared" si="1"/>
        <v>-3.257328990228018</v>
      </c>
      <c r="E14" s="20">
        <f t="shared" si="2"/>
        <v>4</v>
      </c>
      <c r="F14" s="21">
        <f t="shared" si="3"/>
        <v>1.3651877133105756</v>
      </c>
      <c r="G14" s="6"/>
      <c r="H14" s="6"/>
      <c r="I14" s="6"/>
      <c r="J14" s="6"/>
      <c r="K14" s="6"/>
      <c r="L14" s="6"/>
      <c r="M14" s="6"/>
      <c r="N14" s="6"/>
      <c r="O14" s="6"/>
      <c r="P14" s="12">
        <v>307</v>
      </c>
      <c r="Q14" s="12">
        <v>293</v>
      </c>
    </row>
    <row r="15" spans="1:17" ht="15.75">
      <c r="A15" s="22" t="s">
        <v>7</v>
      </c>
      <c r="B15" s="23">
        <v>605</v>
      </c>
      <c r="C15" s="23">
        <f t="shared" si="0"/>
        <v>-32</v>
      </c>
      <c r="D15" s="24">
        <f t="shared" si="1"/>
        <v>-5.023547880690742</v>
      </c>
      <c r="E15" s="23">
        <f t="shared" si="2"/>
        <v>43</v>
      </c>
      <c r="F15" s="24">
        <f t="shared" si="3"/>
        <v>7.65124555160142</v>
      </c>
      <c r="P15" s="5">
        <v>637</v>
      </c>
      <c r="Q15" s="5">
        <v>562</v>
      </c>
    </row>
    <row r="16" spans="1:17" s="11" customFormat="1" ht="15.75">
      <c r="A16" s="19" t="s">
        <v>8</v>
      </c>
      <c r="B16" s="20">
        <v>336</v>
      </c>
      <c r="C16" s="20">
        <f t="shared" si="0"/>
        <v>-20</v>
      </c>
      <c r="D16" s="21">
        <f t="shared" si="1"/>
        <v>-5.617977528089895</v>
      </c>
      <c r="E16" s="20">
        <f t="shared" si="2"/>
        <v>9</v>
      </c>
      <c r="F16" s="21">
        <f t="shared" si="3"/>
        <v>2.7522935779816606</v>
      </c>
      <c r="G16" s="6"/>
      <c r="H16" s="6"/>
      <c r="I16" s="6"/>
      <c r="J16" s="6"/>
      <c r="K16" s="6"/>
      <c r="L16" s="6"/>
      <c r="M16" s="6"/>
      <c r="N16" s="6"/>
      <c r="O16" s="6"/>
      <c r="P16" s="12">
        <v>356</v>
      </c>
      <c r="Q16" s="12">
        <v>327</v>
      </c>
    </row>
    <row r="17" spans="1:17" ht="15.75">
      <c r="A17" s="22" t="s">
        <v>9</v>
      </c>
      <c r="B17" s="23">
        <v>495</v>
      </c>
      <c r="C17" s="23">
        <f t="shared" si="0"/>
        <v>-26</v>
      </c>
      <c r="D17" s="24">
        <f t="shared" si="1"/>
        <v>-4.990403071017283</v>
      </c>
      <c r="E17" s="23">
        <f t="shared" si="2"/>
        <v>29</v>
      </c>
      <c r="F17" s="24">
        <f t="shared" si="3"/>
        <v>6.223175965665234</v>
      </c>
      <c r="P17" s="5">
        <v>521</v>
      </c>
      <c r="Q17" s="5">
        <v>466</v>
      </c>
    </row>
    <row r="18" spans="1:17" s="11" customFormat="1" ht="15.75">
      <c r="A18" s="19" t="s">
        <v>10</v>
      </c>
      <c r="B18" s="20">
        <v>691</v>
      </c>
      <c r="C18" s="20">
        <f t="shared" si="0"/>
        <v>-7</v>
      </c>
      <c r="D18" s="21">
        <f t="shared" si="1"/>
        <v>-1.0028653295128862</v>
      </c>
      <c r="E18" s="20">
        <f t="shared" si="2"/>
        <v>81</v>
      </c>
      <c r="F18" s="21">
        <f t="shared" si="3"/>
        <v>13.278688524590152</v>
      </c>
      <c r="G18" s="6"/>
      <c r="H18" s="6"/>
      <c r="I18" s="6"/>
      <c r="J18" s="6"/>
      <c r="K18" s="6"/>
      <c r="L18" s="6"/>
      <c r="M18" s="6"/>
      <c r="N18" s="6"/>
      <c r="O18" s="6"/>
      <c r="P18" s="12">
        <v>698</v>
      </c>
      <c r="Q18" s="12">
        <v>610</v>
      </c>
    </row>
    <row r="19" spans="1:17" ht="15.75">
      <c r="A19" s="22" t="s">
        <v>11</v>
      </c>
      <c r="B19" s="23">
        <v>585</v>
      </c>
      <c r="C19" s="23">
        <f t="shared" si="0"/>
        <v>-18</v>
      </c>
      <c r="D19" s="24">
        <f t="shared" si="1"/>
        <v>-2.985074626865668</v>
      </c>
      <c r="E19" s="23">
        <f t="shared" si="2"/>
        <v>-15</v>
      </c>
      <c r="F19" s="24">
        <f t="shared" si="3"/>
        <v>-2.5</v>
      </c>
      <c r="P19" s="5">
        <v>603</v>
      </c>
      <c r="Q19" s="5">
        <v>600</v>
      </c>
    </row>
    <row r="20" spans="1:17" s="11" customFormat="1" ht="15.75">
      <c r="A20" s="19" t="s">
        <v>12</v>
      </c>
      <c r="B20" s="20">
        <v>346</v>
      </c>
      <c r="C20" s="20">
        <f t="shared" si="0"/>
        <v>0</v>
      </c>
      <c r="D20" s="21">
        <f t="shared" si="1"/>
        <v>0</v>
      </c>
      <c r="E20" s="20">
        <f t="shared" si="2"/>
        <v>16</v>
      </c>
      <c r="F20" s="21">
        <f t="shared" si="3"/>
        <v>4.848484848484858</v>
      </c>
      <c r="G20" s="6"/>
      <c r="H20" s="6"/>
      <c r="I20" s="6"/>
      <c r="J20" s="6"/>
      <c r="K20" s="6"/>
      <c r="L20" s="6"/>
      <c r="M20" s="6"/>
      <c r="N20" s="6"/>
      <c r="O20" s="6"/>
      <c r="P20" s="12">
        <v>346</v>
      </c>
      <c r="Q20" s="12">
        <v>330</v>
      </c>
    </row>
    <row r="21" spans="1:17" ht="15.75">
      <c r="A21" s="22" t="s">
        <v>13</v>
      </c>
      <c r="B21" s="23">
        <v>172</v>
      </c>
      <c r="C21" s="23">
        <f t="shared" si="0"/>
        <v>-1</v>
      </c>
      <c r="D21" s="24">
        <f t="shared" si="1"/>
        <v>-0.5780346820809257</v>
      </c>
      <c r="E21" s="23">
        <f t="shared" si="2"/>
        <v>47</v>
      </c>
      <c r="F21" s="24">
        <f t="shared" si="3"/>
        <v>37.599999999999994</v>
      </c>
      <c r="P21" s="5">
        <v>173</v>
      </c>
      <c r="Q21" s="5">
        <v>125</v>
      </c>
    </row>
    <row r="22" spans="1:17" s="11" customFormat="1" ht="15.75">
      <c r="A22" s="19" t="s">
        <v>14</v>
      </c>
      <c r="B22" s="20">
        <v>163</v>
      </c>
      <c r="C22" s="20">
        <f t="shared" si="0"/>
        <v>-2</v>
      </c>
      <c r="D22" s="21">
        <f t="shared" si="1"/>
        <v>-1.212121212121204</v>
      </c>
      <c r="E22" s="20">
        <f t="shared" si="2"/>
        <v>19</v>
      </c>
      <c r="F22" s="21">
        <f t="shared" si="3"/>
        <v>13.194444444444443</v>
      </c>
      <c r="G22" s="6"/>
      <c r="H22" s="6"/>
      <c r="I22" s="6"/>
      <c r="J22" s="6"/>
      <c r="K22" s="6"/>
      <c r="L22" s="6"/>
      <c r="M22" s="6"/>
      <c r="N22" s="6"/>
      <c r="O22" s="6"/>
      <c r="P22" s="12">
        <v>165</v>
      </c>
      <c r="Q22" s="12">
        <v>144</v>
      </c>
    </row>
    <row r="23" spans="1:17" ht="15.75">
      <c r="A23" s="22" t="s">
        <v>15</v>
      </c>
      <c r="B23" s="23">
        <v>142</v>
      </c>
      <c r="C23" s="23">
        <f t="shared" si="0"/>
        <v>-11</v>
      </c>
      <c r="D23" s="24">
        <f t="shared" si="1"/>
        <v>-7.189542483660134</v>
      </c>
      <c r="E23" s="23">
        <f t="shared" si="2"/>
        <v>6</v>
      </c>
      <c r="F23" s="24">
        <f t="shared" si="3"/>
        <v>4.411764705882362</v>
      </c>
      <c r="P23" s="5">
        <v>153</v>
      </c>
      <c r="Q23" s="5">
        <v>136</v>
      </c>
    </row>
    <row r="24" spans="1:17" s="11" customFormat="1" ht="15.75">
      <c r="A24" s="19" t="s">
        <v>16</v>
      </c>
      <c r="B24" s="20">
        <v>206</v>
      </c>
      <c r="C24" s="20">
        <f t="shared" si="0"/>
        <v>-10</v>
      </c>
      <c r="D24" s="21">
        <f t="shared" si="1"/>
        <v>-4.629629629629633</v>
      </c>
      <c r="E24" s="20">
        <f t="shared" si="2"/>
        <v>26</v>
      </c>
      <c r="F24" s="21">
        <f t="shared" si="3"/>
        <v>14.444444444444443</v>
      </c>
      <c r="G24" s="6"/>
      <c r="H24" s="6"/>
      <c r="I24" s="6"/>
      <c r="J24" s="6"/>
      <c r="K24" s="6"/>
      <c r="L24" s="6"/>
      <c r="M24" s="6"/>
      <c r="N24" s="6"/>
      <c r="O24" s="6"/>
      <c r="P24" s="12">
        <v>216</v>
      </c>
      <c r="Q24" s="12">
        <v>180</v>
      </c>
    </row>
    <row r="25" spans="1:17" s="6" customFormat="1" ht="31.5">
      <c r="A25" s="25" t="s">
        <v>17</v>
      </c>
      <c r="B25" s="26">
        <f>SUM(B10:B24)</f>
        <v>6990</v>
      </c>
      <c r="C25" s="26">
        <f t="shared" si="0"/>
        <v>-239</v>
      </c>
      <c r="D25" s="27">
        <f t="shared" si="1"/>
        <v>-3.3061280951722267</v>
      </c>
      <c r="E25" s="26">
        <f t="shared" si="2"/>
        <v>387</v>
      </c>
      <c r="F25" s="27">
        <f t="shared" si="3"/>
        <v>5.8609722853248485</v>
      </c>
      <c r="P25" s="15">
        <f>SUM(P10:P24)</f>
        <v>7229</v>
      </c>
      <c r="Q25" s="15">
        <f>SUM(Q10:Q24)</f>
        <v>6603</v>
      </c>
    </row>
    <row r="26" spans="1:15" s="11" customFormat="1" ht="29.25" customHeight="1">
      <c r="A26" s="104" t="s">
        <v>24</v>
      </c>
      <c r="B26" s="104"/>
      <c r="C26" s="104"/>
      <c r="D26" s="104"/>
      <c r="E26" s="104"/>
      <c r="F26" s="104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503</v>
      </c>
      <c r="C27" s="23">
        <f aca="true" t="shared" si="4" ref="C27:C33">B27-P27</f>
        <v>-40</v>
      </c>
      <c r="D27" s="24">
        <f aca="true" t="shared" si="5" ref="D27:D33">B27/P27*100-100</f>
        <v>-7.3664825046040505</v>
      </c>
      <c r="E27" s="23">
        <f aca="true" t="shared" si="6" ref="E27:E33">B27-Q27</f>
        <v>-16</v>
      </c>
      <c r="F27" s="24">
        <f aca="true" t="shared" si="7" ref="F27:F33">B27/Q27*100-100</f>
        <v>-3.082851637764932</v>
      </c>
      <c r="P27" s="7">
        <v>543</v>
      </c>
      <c r="Q27" s="7">
        <v>519</v>
      </c>
    </row>
    <row r="28" spans="1:17" s="11" customFormat="1" ht="15.75">
      <c r="A28" s="19" t="s">
        <v>19</v>
      </c>
      <c r="B28" s="20">
        <v>351</v>
      </c>
      <c r="C28" s="20">
        <f t="shared" si="4"/>
        <v>-15</v>
      </c>
      <c r="D28" s="21">
        <f t="shared" si="5"/>
        <v>-4.098360655737707</v>
      </c>
      <c r="E28" s="20">
        <f t="shared" si="6"/>
        <v>5</v>
      </c>
      <c r="F28" s="21">
        <f t="shared" si="7"/>
        <v>1.4450867052023142</v>
      </c>
      <c r="G28" s="6"/>
      <c r="H28" s="6"/>
      <c r="I28" s="6"/>
      <c r="J28" s="6"/>
      <c r="K28" s="6"/>
      <c r="L28" s="6"/>
      <c r="M28" s="6"/>
      <c r="N28" s="6"/>
      <c r="O28" s="6"/>
      <c r="P28" s="13">
        <v>366</v>
      </c>
      <c r="Q28" s="13">
        <v>346</v>
      </c>
    </row>
    <row r="29" spans="1:17" ht="15.75">
      <c r="A29" s="22" t="s">
        <v>20</v>
      </c>
      <c r="B29" s="23">
        <v>94</v>
      </c>
      <c r="C29" s="23">
        <f t="shared" si="4"/>
        <v>-4</v>
      </c>
      <c r="D29" s="24">
        <f t="shared" si="5"/>
        <v>-4.081632653061234</v>
      </c>
      <c r="E29" s="23">
        <f t="shared" si="6"/>
        <v>-24</v>
      </c>
      <c r="F29" s="24">
        <f t="shared" si="7"/>
        <v>-20.33898305084746</v>
      </c>
      <c r="P29" s="7">
        <v>98</v>
      </c>
      <c r="Q29" s="7">
        <v>118</v>
      </c>
    </row>
    <row r="30" spans="1:17" s="11" customFormat="1" ht="15.75">
      <c r="A30" s="19" t="s">
        <v>21</v>
      </c>
      <c r="B30" s="20">
        <v>369</v>
      </c>
      <c r="C30" s="20">
        <f t="shared" si="4"/>
        <v>-22</v>
      </c>
      <c r="D30" s="21">
        <f t="shared" si="5"/>
        <v>-5.626598465473137</v>
      </c>
      <c r="E30" s="20">
        <f t="shared" si="6"/>
        <v>70</v>
      </c>
      <c r="F30" s="21">
        <f t="shared" si="7"/>
        <v>23.411371237458198</v>
      </c>
      <c r="G30" s="6"/>
      <c r="H30" s="6"/>
      <c r="I30" s="6"/>
      <c r="J30" s="6"/>
      <c r="K30" s="6"/>
      <c r="L30" s="6"/>
      <c r="M30" s="6"/>
      <c r="N30" s="6"/>
      <c r="O30" s="6"/>
      <c r="P30" s="13">
        <v>391</v>
      </c>
      <c r="Q30" s="13">
        <v>299</v>
      </c>
    </row>
    <row r="31" spans="1:17" ht="15.75">
      <c r="A31" s="22" t="s">
        <v>22</v>
      </c>
      <c r="B31" s="23">
        <v>232</v>
      </c>
      <c r="C31" s="23">
        <f t="shared" si="4"/>
        <v>3</v>
      </c>
      <c r="D31" s="24">
        <f t="shared" si="5"/>
        <v>1.3100436681222618</v>
      </c>
      <c r="E31" s="23">
        <f t="shared" si="6"/>
        <v>8</v>
      </c>
      <c r="F31" s="24">
        <f t="shared" si="7"/>
        <v>3.5714285714285836</v>
      </c>
      <c r="P31" s="7">
        <v>229</v>
      </c>
      <c r="Q31" s="7">
        <v>224</v>
      </c>
    </row>
    <row r="32" spans="1:17" s="11" customFormat="1" ht="15.75">
      <c r="A32" s="19" t="s">
        <v>23</v>
      </c>
      <c r="B32" s="20">
        <v>109</v>
      </c>
      <c r="C32" s="20">
        <f t="shared" si="4"/>
        <v>5</v>
      </c>
      <c r="D32" s="21">
        <f t="shared" si="5"/>
        <v>4.807692307692307</v>
      </c>
      <c r="E32" s="20">
        <f t="shared" si="6"/>
        <v>10</v>
      </c>
      <c r="F32" s="21">
        <f t="shared" si="7"/>
        <v>10.101010101010104</v>
      </c>
      <c r="G32" s="6"/>
      <c r="H32" s="6"/>
      <c r="I32" s="6"/>
      <c r="J32" s="6"/>
      <c r="K32" s="6"/>
      <c r="L32" s="6"/>
      <c r="M32" s="6"/>
      <c r="N32" s="6"/>
      <c r="O32" s="6"/>
      <c r="P32" s="13">
        <v>104</v>
      </c>
      <c r="Q32" s="13">
        <v>99</v>
      </c>
    </row>
    <row r="33" spans="1:17" s="6" customFormat="1" ht="15.75">
      <c r="A33" s="25" t="s">
        <v>24</v>
      </c>
      <c r="B33" s="26">
        <f>SUM(B27:B32)</f>
        <v>1658</v>
      </c>
      <c r="C33" s="26">
        <f t="shared" si="4"/>
        <v>-73</v>
      </c>
      <c r="D33" s="27">
        <f t="shared" si="5"/>
        <v>-4.2172154823801264</v>
      </c>
      <c r="E33" s="26">
        <f t="shared" si="6"/>
        <v>53</v>
      </c>
      <c r="F33" s="27">
        <f t="shared" si="7"/>
        <v>3.302180685358252</v>
      </c>
      <c r="P33" s="14">
        <f>SUM(P27:P32)</f>
        <v>1731</v>
      </c>
      <c r="Q33" s="14">
        <f>SUM(Q27:Q32)</f>
        <v>1605</v>
      </c>
    </row>
    <row r="34" spans="1:15" s="11" customFormat="1" ht="27.75" customHeight="1">
      <c r="A34" s="104" t="s">
        <v>31</v>
      </c>
      <c r="B34" s="104"/>
      <c r="C34" s="104"/>
      <c r="D34" s="104"/>
      <c r="E34" s="104"/>
      <c r="F34" s="104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702</v>
      </c>
      <c r="C35" s="23">
        <f aca="true" t="shared" si="8" ref="C35:C42">B35-P35</f>
        <v>12</v>
      </c>
      <c r="D35" s="24">
        <f aca="true" t="shared" si="9" ref="D35:D42">B35/P35*100-100</f>
        <v>1.739130434782595</v>
      </c>
      <c r="E35" s="23">
        <f aca="true" t="shared" si="10" ref="E35:E42">B35-Q35</f>
        <v>178</v>
      </c>
      <c r="F35" s="24">
        <f aca="true" t="shared" si="11" ref="F35:F42">B35/Q35*100-100</f>
        <v>33.969465648854964</v>
      </c>
      <c r="P35" s="7">
        <v>690</v>
      </c>
      <c r="Q35" s="7">
        <v>524</v>
      </c>
    </row>
    <row r="36" spans="1:17" s="11" customFormat="1" ht="15.75">
      <c r="A36" s="19" t="s">
        <v>26</v>
      </c>
      <c r="B36" s="20">
        <v>258</v>
      </c>
      <c r="C36" s="20">
        <f t="shared" si="8"/>
        <v>-6</v>
      </c>
      <c r="D36" s="21">
        <f t="shared" si="9"/>
        <v>-2.2727272727272663</v>
      </c>
      <c r="E36" s="20">
        <f t="shared" si="10"/>
        <v>-4</v>
      </c>
      <c r="F36" s="21">
        <f t="shared" si="11"/>
        <v>-1.5267175572519136</v>
      </c>
      <c r="G36" s="6"/>
      <c r="H36" s="6"/>
      <c r="I36" s="6"/>
      <c r="J36" s="6"/>
      <c r="K36" s="6"/>
      <c r="L36" s="6"/>
      <c r="M36" s="6"/>
      <c r="N36" s="6"/>
      <c r="O36" s="6"/>
      <c r="P36" s="13">
        <v>264</v>
      </c>
      <c r="Q36" s="13">
        <v>262</v>
      </c>
    </row>
    <row r="37" spans="1:17" ht="15.75">
      <c r="A37" s="22" t="s">
        <v>27</v>
      </c>
      <c r="B37" s="23">
        <v>156</v>
      </c>
      <c r="C37" s="23">
        <f t="shared" si="8"/>
        <v>-4</v>
      </c>
      <c r="D37" s="24">
        <f t="shared" si="9"/>
        <v>-2.5</v>
      </c>
      <c r="E37" s="23">
        <f t="shared" si="10"/>
        <v>-1</v>
      </c>
      <c r="F37" s="24">
        <f t="shared" si="11"/>
        <v>-0.6369426751592329</v>
      </c>
      <c r="P37" s="7">
        <v>160</v>
      </c>
      <c r="Q37" s="7">
        <v>157</v>
      </c>
    </row>
    <row r="38" spans="1:17" s="11" customFormat="1" ht="15.75">
      <c r="A38" s="19" t="s">
        <v>28</v>
      </c>
      <c r="B38" s="20">
        <v>218</v>
      </c>
      <c r="C38" s="20">
        <f t="shared" si="8"/>
        <v>5</v>
      </c>
      <c r="D38" s="21">
        <f t="shared" si="9"/>
        <v>2.34741784037557</v>
      </c>
      <c r="E38" s="20">
        <f t="shared" si="10"/>
        <v>-20</v>
      </c>
      <c r="F38" s="21">
        <f t="shared" si="11"/>
        <v>-8.403361344537814</v>
      </c>
      <c r="G38" s="6"/>
      <c r="H38" s="6"/>
      <c r="I38" s="6"/>
      <c r="J38" s="6"/>
      <c r="K38" s="6"/>
      <c r="L38" s="6"/>
      <c r="M38" s="6"/>
      <c r="N38" s="6"/>
      <c r="O38" s="6"/>
      <c r="P38" s="13">
        <v>213</v>
      </c>
      <c r="Q38" s="13">
        <v>238</v>
      </c>
    </row>
    <row r="39" spans="1:17" ht="15.75">
      <c r="A39" s="22" t="s">
        <v>29</v>
      </c>
      <c r="B39" s="23">
        <v>185</v>
      </c>
      <c r="C39" s="23">
        <f t="shared" si="8"/>
        <v>-15</v>
      </c>
      <c r="D39" s="24">
        <f t="shared" si="9"/>
        <v>-7.5</v>
      </c>
      <c r="E39" s="23">
        <f t="shared" si="10"/>
        <v>17</v>
      </c>
      <c r="F39" s="24">
        <f t="shared" si="11"/>
        <v>10.11904761904762</v>
      </c>
      <c r="P39" s="7">
        <v>200</v>
      </c>
      <c r="Q39" s="7">
        <v>168</v>
      </c>
    </row>
    <row r="40" spans="1:17" s="11" customFormat="1" ht="15.75">
      <c r="A40" s="19" t="s">
        <v>30</v>
      </c>
      <c r="B40" s="20">
        <v>128</v>
      </c>
      <c r="C40" s="20">
        <f t="shared" si="8"/>
        <v>-13</v>
      </c>
      <c r="D40" s="21">
        <f t="shared" si="9"/>
        <v>-9.219858156028366</v>
      </c>
      <c r="E40" s="20">
        <f t="shared" si="10"/>
        <v>28</v>
      </c>
      <c r="F40" s="21">
        <f t="shared" si="11"/>
        <v>28</v>
      </c>
      <c r="G40" s="6"/>
      <c r="H40" s="6"/>
      <c r="I40" s="6"/>
      <c r="J40" s="6"/>
      <c r="K40" s="6"/>
      <c r="L40" s="6"/>
      <c r="M40" s="6"/>
      <c r="N40" s="6"/>
      <c r="O40" s="6"/>
      <c r="P40" s="13">
        <v>141</v>
      </c>
      <c r="Q40" s="13">
        <v>100</v>
      </c>
    </row>
    <row r="41" spans="1:17" s="6" customFormat="1" ht="15.75">
      <c r="A41" s="25" t="s">
        <v>31</v>
      </c>
      <c r="B41" s="26">
        <f>SUM(B35:B40)</f>
        <v>1647</v>
      </c>
      <c r="C41" s="26">
        <f t="shared" si="8"/>
        <v>-21</v>
      </c>
      <c r="D41" s="27">
        <f t="shared" si="9"/>
        <v>-1.2589928057553976</v>
      </c>
      <c r="E41" s="26">
        <f t="shared" si="10"/>
        <v>198</v>
      </c>
      <c r="F41" s="27">
        <f t="shared" si="11"/>
        <v>13.664596273291934</v>
      </c>
      <c r="P41" s="14">
        <f>SUM(P35:P40)</f>
        <v>1668</v>
      </c>
      <c r="Q41" s="14">
        <f>SUM(Q35:Q40)</f>
        <v>1449</v>
      </c>
    </row>
    <row r="42" spans="1:17" s="16" customFormat="1" ht="28.5">
      <c r="A42" s="18" t="s">
        <v>32</v>
      </c>
      <c r="B42" s="28">
        <f>B41+B33+B25</f>
        <v>10295</v>
      </c>
      <c r="C42" s="28">
        <f t="shared" si="8"/>
        <v>-333</v>
      </c>
      <c r="D42" s="29">
        <f t="shared" si="9"/>
        <v>-3.133232969514495</v>
      </c>
      <c r="E42" s="28">
        <f t="shared" si="10"/>
        <v>638</v>
      </c>
      <c r="F42" s="29">
        <f t="shared" si="11"/>
        <v>6.6066066066066185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10628</v>
      </c>
      <c r="Q42" s="17">
        <f>Q41+Q33+Q25</f>
        <v>9657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4" sqref="A4"/>
      <selection pane="topRight" activeCell="A1" sqref="A1:D1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16" t="s">
        <v>44</v>
      </c>
      <c r="B1" s="116"/>
      <c r="C1" s="116"/>
      <c r="D1" s="116"/>
    </row>
    <row r="2" spans="1:6" ht="15.75">
      <c r="A2" s="111" t="s">
        <v>33</v>
      </c>
      <c r="B2" s="111"/>
      <c r="C2" s="111"/>
      <c r="D2" s="111"/>
      <c r="E2" s="1"/>
      <c r="F2" s="1"/>
    </row>
    <row r="3" spans="1:4" ht="15.75">
      <c r="A3" s="117" t="s">
        <v>97</v>
      </c>
      <c r="B3" s="118"/>
      <c r="C3" s="118"/>
      <c r="D3" s="118"/>
    </row>
    <row r="4" spans="1:4" ht="9" customHeight="1">
      <c r="A4" s="31"/>
      <c r="B4" s="31"/>
      <c r="C4" s="31"/>
      <c r="D4" s="32"/>
    </row>
    <row r="5" spans="1:4" ht="21" customHeight="1">
      <c r="A5" s="124" t="s">
        <v>45</v>
      </c>
      <c r="B5" s="119" t="s">
        <v>46</v>
      </c>
      <c r="C5" s="122" t="s">
        <v>47</v>
      </c>
      <c r="D5" s="123"/>
    </row>
    <row r="6" spans="1:4" ht="28.5" customHeight="1">
      <c r="A6" s="125"/>
      <c r="B6" s="120"/>
      <c r="C6" s="119" t="s">
        <v>48</v>
      </c>
      <c r="D6" s="119" t="s">
        <v>49</v>
      </c>
    </row>
    <row r="7" spans="1:4" ht="26.25" customHeight="1">
      <c r="A7" s="126"/>
      <c r="B7" s="121"/>
      <c r="C7" s="121"/>
      <c r="D7" s="121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'[2]regio'!$L44</f>
        <v>48745</v>
      </c>
      <c r="C9" s="36">
        <f>B9/$B$11*100</f>
        <v>54.464904243670254</v>
      </c>
      <c r="D9" s="36">
        <f>'[2]regio'!L3/'[2]regio'!$L$5*100</f>
        <v>54.09636500864315</v>
      </c>
    </row>
    <row r="10" spans="1:4" s="40" customFormat="1" ht="15.75">
      <c r="A10" s="37" t="s">
        <v>52</v>
      </c>
      <c r="B10" s="38">
        <f>'[2]regio'!$L45</f>
        <v>40753</v>
      </c>
      <c r="C10" s="39">
        <f aca="true" t="shared" si="0" ref="C10:C47">B10/$B$11*100</f>
        <v>45.53509575632975</v>
      </c>
      <c r="D10" s="39">
        <f>'[2]regio'!L4/'[2]regio'!$L$5*100</f>
        <v>45.90363499135685</v>
      </c>
    </row>
    <row r="11" spans="1:4" s="44" customFormat="1" ht="20.25" customHeight="1">
      <c r="A11" s="41" t="s">
        <v>53</v>
      </c>
      <c r="B11" s="42">
        <f>SUM(B9:B10)</f>
        <v>89498</v>
      </c>
      <c r="C11" s="43">
        <f t="shared" si="0"/>
        <v>100</v>
      </c>
      <c r="D11" s="43">
        <f>'[2]regio'!L5/'[2]regio'!$L$5*100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'[2]regio'!$L48</f>
        <v>30680.819225467756</v>
      </c>
      <c r="C13" s="36">
        <f t="shared" si="0"/>
        <v>34.28101100076846</v>
      </c>
      <c r="D13" s="36">
        <f>'[2]regio'!L7/'[2]regio'!$L$5*100</f>
        <v>34.8623183112994</v>
      </c>
    </row>
    <row r="14" spans="1:4" s="40" customFormat="1" ht="15.75">
      <c r="A14" s="37" t="s">
        <v>56</v>
      </c>
      <c r="B14" s="38">
        <f>'[2]regio'!$L49</f>
        <v>17365.4415132665</v>
      </c>
      <c r="C14" s="39">
        <f t="shared" si="0"/>
        <v>19.403161537985767</v>
      </c>
      <c r="D14" s="39">
        <f>'[2]regio'!L8/'[2]regio'!$L$5*100</f>
        <v>18.91753706814696</v>
      </c>
    </row>
    <row r="15" spans="1:4" ht="15.75">
      <c r="A15" s="34" t="s">
        <v>57</v>
      </c>
      <c r="B15" s="35">
        <f>'[2]regio'!$L50</f>
        <v>29489.051461188727</v>
      </c>
      <c r="C15" s="36">
        <f t="shared" si="0"/>
        <v>32.94939714986785</v>
      </c>
      <c r="D15" s="36">
        <f>'[2]regio'!L9/'[2]regio'!$L$5*100</f>
        <v>31.517054999634798</v>
      </c>
    </row>
    <row r="16" spans="1:4" s="40" customFormat="1" ht="15.75">
      <c r="A16" s="37" t="s">
        <v>58</v>
      </c>
      <c r="B16" s="38">
        <f>SUM(B13:B15)</f>
        <v>77535.31219992298</v>
      </c>
      <c r="C16" s="39">
        <f t="shared" si="0"/>
        <v>86.63356968862207</v>
      </c>
      <c r="D16" s="39">
        <f>'[2]regio'!L10/'[2]regio'!$L$5*100</f>
        <v>85.29691037908115</v>
      </c>
    </row>
    <row r="17" spans="1:4" ht="15.75">
      <c r="A17" s="34" t="s">
        <v>59</v>
      </c>
      <c r="B17" s="35">
        <f>'[2]regio'!$L52</f>
        <v>11962.687800077016</v>
      </c>
      <c r="C17" s="36">
        <f t="shared" si="0"/>
        <v>13.366430311377925</v>
      </c>
      <c r="D17" s="36">
        <f>'[2]regio'!L11/'[2]regio'!$L$5*100</f>
        <v>14.703089620918853</v>
      </c>
    </row>
    <row r="18" spans="1:4" s="49" customFormat="1" ht="20.25" customHeight="1">
      <c r="A18" s="46" t="s">
        <v>53</v>
      </c>
      <c r="B18" s="47">
        <f>'[2]regio'!$L53</f>
        <v>89498</v>
      </c>
      <c r="C18" s="48">
        <f t="shared" si="0"/>
        <v>100</v>
      </c>
      <c r="D18" s="48">
        <f>'[2]regio'!L12/'[2]regio'!$L$5*100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'[2]regio'!$L55</f>
        <v>3328</v>
      </c>
      <c r="C20" s="39">
        <f t="shared" si="0"/>
        <v>3.718518849583231</v>
      </c>
      <c r="D20" s="39">
        <f>'[2]regio'!L14/'[2]regio'!$L$5*100</f>
        <v>3.9734131911474693</v>
      </c>
      <c r="E20" s="51"/>
    </row>
    <row r="21" spans="1:4" ht="15.75">
      <c r="A21" s="34" t="s">
        <v>62</v>
      </c>
      <c r="B21" s="35">
        <f>'[2]regio'!$L56</f>
        <v>12789</v>
      </c>
      <c r="C21" s="36">
        <f t="shared" si="0"/>
        <v>14.289704797872579</v>
      </c>
      <c r="D21" s="36">
        <f>'[2]regio'!L15/'[2]regio'!$L$5*100</f>
        <v>14.370754510262215</v>
      </c>
    </row>
    <row r="22" spans="1:4" s="40" customFormat="1" ht="15.75">
      <c r="A22" s="37" t="s">
        <v>63</v>
      </c>
      <c r="B22" s="38">
        <f>'[2]regio'!$L57</f>
        <v>24902</v>
      </c>
      <c r="C22" s="39">
        <f t="shared" si="0"/>
        <v>27.824085454423564</v>
      </c>
      <c r="D22" s="39">
        <f>'[2]regio'!L16/'[2]regio'!$L$5*100</f>
        <v>27.595987631777568</v>
      </c>
    </row>
    <row r="23" spans="1:4" ht="15.75">
      <c r="A23" s="34" t="s">
        <v>64</v>
      </c>
      <c r="B23" s="35">
        <f>'[2]regio'!$L58</f>
        <v>22088</v>
      </c>
      <c r="C23" s="36">
        <f t="shared" si="0"/>
        <v>24.679881114661782</v>
      </c>
      <c r="D23" s="36">
        <f>'[2]regio'!L17/'[2]regio'!$L$5*100</f>
        <v>24.904438438877122</v>
      </c>
    </row>
    <row r="24" spans="1:4" s="40" customFormat="1" ht="15.75">
      <c r="A24" s="37" t="s">
        <v>65</v>
      </c>
      <c r="B24" s="38">
        <f>'[2]regio'!$L59</f>
        <v>20453</v>
      </c>
      <c r="C24" s="39">
        <f t="shared" si="0"/>
        <v>22.8530246485955</v>
      </c>
      <c r="D24" s="39">
        <f>'[2]regio'!L18/'[2]regio'!$L$5*100</f>
        <v>22.910427774937308</v>
      </c>
    </row>
    <row r="25" spans="1:4" ht="15.75">
      <c r="A25" s="34" t="s">
        <v>66</v>
      </c>
      <c r="B25" s="35">
        <f>'[2]regio'!$L60</f>
        <v>5938</v>
      </c>
      <c r="C25" s="36">
        <f t="shared" si="0"/>
        <v>6.634785134863348</v>
      </c>
      <c r="D25" s="36">
        <f>'[2]regio'!L19/'[2]regio'!$L$5*100</f>
        <v>6.244978452998319</v>
      </c>
    </row>
    <row r="26" spans="1:4" s="49" customFormat="1" ht="22.5" customHeight="1">
      <c r="A26" s="46" t="s">
        <v>53</v>
      </c>
      <c r="B26" s="47">
        <f>SUM(B20:B25)</f>
        <v>89498</v>
      </c>
      <c r="C26" s="48">
        <f t="shared" si="0"/>
        <v>100</v>
      </c>
      <c r="D26" s="48">
        <f>'[2]regio'!L20/'[2]regio'!$L$5*100</f>
        <v>100</v>
      </c>
    </row>
    <row r="27" spans="1:4" ht="23.25" customHeight="1">
      <c r="A27" s="50" t="s">
        <v>96</v>
      </c>
      <c r="B27" s="35"/>
      <c r="C27" s="36"/>
      <c r="D27" s="36"/>
    </row>
    <row r="28" spans="1:4" s="40" customFormat="1" ht="15.75">
      <c r="A28" s="37" t="s">
        <v>67</v>
      </c>
      <c r="B28" s="38">
        <f>'[2]regio'!$L63</f>
        <v>9452</v>
      </c>
      <c r="C28" s="39">
        <f t="shared" si="0"/>
        <v>10.56112985765045</v>
      </c>
      <c r="D28" s="39">
        <f>'[2]regio'!L22/'[2]regio'!$L$5*100</f>
        <v>10.478903415869306</v>
      </c>
    </row>
    <row r="29" spans="1:4" ht="15.75">
      <c r="A29" s="34" t="s">
        <v>68</v>
      </c>
      <c r="B29" s="35">
        <f>'[2]regio'!$L64</f>
        <v>34072</v>
      </c>
      <c r="C29" s="36">
        <f t="shared" si="0"/>
        <v>38.07012447205524</v>
      </c>
      <c r="D29" s="36">
        <f>'[2]regio'!L23/'[2]regio'!$L$5*100</f>
        <v>38.04445742945487</v>
      </c>
    </row>
    <row r="30" spans="1:4" s="40" customFormat="1" ht="15.75">
      <c r="A30" s="37" t="s">
        <v>69</v>
      </c>
      <c r="B30" s="38">
        <f>'[2]regio'!$L65</f>
        <v>26400</v>
      </c>
      <c r="C30" s="39">
        <f t="shared" si="0"/>
        <v>29.497865874097744</v>
      </c>
      <c r="D30" s="39">
        <f>'[2]regio'!L24/'[2]regio'!$L$5*100</f>
        <v>29.60582377717722</v>
      </c>
    </row>
    <row r="31" spans="1:4" ht="15.75">
      <c r="A31" s="34" t="s">
        <v>70</v>
      </c>
      <c r="B31" s="35">
        <f>'[2]regio'!$L66</f>
        <v>10877</v>
      </c>
      <c r="C31" s="36">
        <f t="shared" si="0"/>
        <v>12.153344208809136</v>
      </c>
      <c r="D31" s="36">
        <f>'[2]regio'!L25/'[2]regio'!$L$5*100</f>
        <v>11.973802741460327</v>
      </c>
    </row>
    <row r="32" spans="1:4" s="40" customFormat="1" ht="15.75">
      <c r="A32" s="37" t="s">
        <v>71</v>
      </c>
      <c r="B32" s="38">
        <f>'[2]regio'!$L67</f>
        <v>5984</v>
      </c>
      <c r="C32" s="39">
        <f t="shared" si="0"/>
        <v>6.686182931462156</v>
      </c>
      <c r="D32" s="39">
        <f>'[2]regio'!L26/'[2]regio'!$L$5*100</f>
        <v>6.8585201957490325</v>
      </c>
    </row>
    <row r="33" spans="1:4" ht="15.75">
      <c r="A33" s="34" t="s">
        <v>72</v>
      </c>
      <c r="B33" s="35">
        <f>'[2]regio'!$L68</f>
        <v>2713</v>
      </c>
      <c r="C33" s="36">
        <f t="shared" si="0"/>
        <v>3.031352655925272</v>
      </c>
      <c r="D33" s="36">
        <f>'[2]regio'!L27/'[2]regio'!$L$5*100</f>
        <v>3.0384924402892413</v>
      </c>
    </row>
    <row r="34" spans="1:4" s="49" customFormat="1" ht="21" customHeight="1">
      <c r="A34" s="46" t="s">
        <v>53</v>
      </c>
      <c r="B34" s="47">
        <f>SUM(B28:B33)</f>
        <v>89498</v>
      </c>
      <c r="C34" s="48">
        <f t="shared" si="0"/>
        <v>100</v>
      </c>
      <c r="D34" s="48">
        <f>'[2]regio'!L28/'[2]regio'!$L$5*100</f>
        <v>100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'[2]regio'!$L71</f>
        <v>714</v>
      </c>
      <c r="C36" s="39">
        <f t="shared" si="0"/>
        <v>0.7977831906858255</v>
      </c>
      <c r="D36" s="39">
        <f>'[2]regio'!L30/'[2]regio'!$L$5*100</f>
        <v>1.1029143232780658</v>
      </c>
    </row>
    <row r="37" spans="1:4" ht="15.75">
      <c r="A37" s="34" t="s">
        <v>75</v>
      </c>
      <c r="B37" s="35">
        <f>'[2]regio'!$L72</f>
        <v>5091</v>
      </c>
      <c r="C37" s="36">
        <f t="shared" si="0"/>
        <v>5.6883952714027135</v>
      </c>
      <c r="D37" s="36">
        <f>'[2]regio'!L31/'[2]regio'!$L$5*100</f>
        <v>6.2522825213644</v>
      </c>
    </row>
    <row r="38" spans="1:4" s="40" customFormat="1" ht="15.75">
      <c r="A38" s="37" t="s">
        <v>76</v>
      </c>
      <c r="B38" s="38">
        <f>'[2]regio'!$L73</f>
        <v>2605</v>
      </c>
      <c r="C38" s="39">
        <f t="shared" si="0"/>
        <v>2.9106795682585087</v>
      </c>
      <c r="D38" s="39">
        <f>'[2]regio'!L32/'[2]regio'!$L$5*100</f>
        <v>3.023884303557081</v>
      </c>
    </row>
    <row r="39" spans="1:4" ht="15.75">
      <c r="A39" s="34" t="s">
        <v>77</v>
      </c>
      <c r="B39" s="35">
        <f>'[2]regio'!$L74</f>
        <v>5063</v>
      </c>
      <c r="C39" s="36">
        <f t="shared" si="0"/>
        <v>5.6571096560817</v>
      </c>
      <c r="D39" s="36">
        <f>'[2]regio'!L33/'[2]regio'!$L$5*100</f>
        <v>5.988118715457843</v>
      </c>
    </row>
    <row r="40" spans="1:4" s="40" customFormat="1" ht="15.75">
      <c r="A40" s="37" t="s">
        <v>78</v>
      </c>
      <c r="B40" s="38">
        <f>'[2]regio'!$L75</f>
        <v>76025</v>
      </c>
      <c r="C40" s="39">
        <f t="shared" si="0"/>
        <v>84.94603231357125</v>
      </c>
      <c r="D40" s="39">
        <f>'[2]regio'!L34/'[2]regio'!$L$5*100</f>
        <v>83.63280013634261</v>
      </c>
    </row>
    <row r="41" spans="1:4" s="44" customFormat="1" ht="23.25" customHeight="1">
      <c r="A41" s="41" t="s">
        <v>53</v>
      </c>
      <c r="B41" s="42">
        <f>SUM(B36:B40)</f>
        <v>89498</v>
      </c>
      <c r="C41" s="43">
        <f t="shared" si="0"/>
        <v>100</v>
      </c>
      <c r="D41" s="43">
        <f>'[2]regio'!L35/'[2]regio'!$L$5*100</f>
        <v>100</v>
      </c>
    </row>
    <row r="42" spans="1:4" ht="15.75">
      <c r="A42" s="52" t="s">
        <v>74</v>
      </c>
      <c r="B42" s="38">
        <f>'[2]regio'!$L77</f>
        <v>8438</v>
      </c>
      <c r="C42" s="39">
        <f t="shared" si="0"/>
        <v>9.42814364566806</v>
      </c>
      <c r="D42" s="39">
        <f>'[2]regio'!L36/'[2]regio'!$L$5*100</f>
        <v>10.583595062449785</v>
      </c>
    </row>
    <row r="43" spans="1:4" ht="15.75">
      <c r="A43" s="34" t="s">
        <v>79</v>
      </c>
      <c r="B43" s="35">
        <f>'[2]regio'!$L78</f>
        <v>29490</v>
      </c>
      <c r="C43" s="36">
        <f t="shared" si="0"/>
        <v>32.95045699345236</v>
      </c>
      <c r="D43" s="36">
        <f>'[2]regio'!L37/'[2]regio'!$L$5*100</f>
        <v>38.520439217977746</v>
      </c>
    </row>
    <row r="44" spans="1:4" ht="15.75">
      <c r="A44" s="52" t="s">
        <v>80</v>
      </c>
      <c r="B44" s="38">
        <f>'[2]regio'!$L79</f>
        <v>16114</v>
      </c>
      <c r="C44" s="39">
        <f t="shared" si="0"/>
        <v>18.00487161724284</v>
      </c>
      <c r="D44" s="39">
        <f>'[2]regio'!L38/'[2]regio'!$L$5*100</f>
        <v>16.544932193898667</v>
      </c>
    </row>
    <row r="45" spans="1:4" ht="15.75">
      <c r="A45" s="34" t="s">
        <v>81</v>
      </c>
      <c r="B45" s="35">
        <f>'[2]regio'!$L80</f>
        <v>17841</v>
      </c>
      <c r="C45" s="36">
        <f t="shared" si="0"/>
        <v>19.93452367650674</v>
      </c>
      <c r="D45" s="36">
        <f>'[2]regio'!L39/'[2]regio'!$L$5*100</f>
        <v>16.871180580916903</v>
      </c>
    </row>
    <row r="46" spans="1:4" s="40" customFormat="1" ht="15.75">
      <c r="A46" s="37" t="s">
        <v>82</v>
      </c>
      <c r="B46" s="38">
        <f>'[2]regio'!$L81</f>
        <v>17615</v>
      </c>
      <c r="C46" s="39">
        <f t="shared" si="0"/>
        <v>19.68200406712999</v>
      </c>
      <c r="D46" s="39">
        <f>'[2]regio'!L40/'[2]regio'!$L$5*100</f>
        <v>17.479852944756896</v>
      </c>
    </row>
    <row r="47" spans="1:4" s="44" customFormat="1" ht="22.5" customHeight="1">
      <c r="A47" s="53" t="s">
        <v>53</v>
      </c>
      <c r="B47" s="54">
        <f>SUM(B42:B46)</f>
        <v>89498</v>
      </c>
      <c r="C47" s="55">
        <f t="shared" si="0"/>
        <v>100</v>
      </c>
      <c r="D47" s="55">
        <f>'[2]regio'!L41/'[2]regio'!$L$5*100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3">
      <selection activeCell="A3" sqref="A3:D3"/>
    </sheetView>
  </sheetViews>
  <sheetFormatPr defaultColWidth="9.33203125" defaultRowHeight="12.75"/>
  <cols>
    <col min="1" max="1" width="46.66015625" style="86" customWidth="1"/>
    <col min="2" max="2" width="17.83203125" style="86" customWidth="1"/>
    <col min="3" max="3" width="18.16015625" style="86" customWidth="1"/>
    <col min="4" max="4" width="18.33203125" style="86" customWidth="1"/>
    <col min="5" max="16384" width="12" style="86" customWidth="1"/>
  </cols>
  <sheetData>
    <row r="1" spans="1:4" ht="15.75">
      <c r="A1" s="127" t="s">
        <v>44</v>
      </c>
      <c r="B1" s="127"/>
      <c r="C1" s="127"/>
      <c r="D1" s="127"/>
    </row>
    <row r="2" spans="1:4" ht="15.75">
      <c r="A2" s="127" t="s">
        <v>94</v>
      </c>
      <c r="B2" s="127"/>
      <c r="C2" s="127"/>
      <c r="D2" s="127"/>
    </row>
    <row r="3" spans="1:4" ht="15.75">
      <c r="A3" s="128" t="s">
        <v>97</v>
      </c>
      <c r="B3" s="129"/>
      <c r="C3" s="129"/>
      <c r="D3" s="129"/>
    </row>
    <row r="4" spans="1:4" ht="15.75">
      <c r="A4" s="87"/>
      <c r="B4" s="87"/>
      <c r="C4" s="87"/>
      <c r="D4" s="88"/>
    </row>
    <row r="5" spans="1:4" ht="28.5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36" customHeight="1">
      <c r="A7" s="137"/>
      <c r="B7" s="132"/>
      <c r="C7" s="132"/>
      <c r="D7" s="132"/>
    </row>
    <row r="8" spans="1:4" ht="24" customHeight="1">
      <c r="A8" s="89" t="s">
        <v>50</v>
      </c>
      <c r="B8" s="89"/>
      <c r="C8" s="89"/>
      <c r="D8" s="89"/>
    </row>
    <row r="9" spans="1:4" ht="15.75">
      <c r="A9" s="90" t="s">
        <v>51</v>
      </c>
      <c r="B9" s="35">
        <f>'[2]borsod'!$L44</f>
        <v>32187</v>
      </c>
      <c r="C9" s="36">
        <f>B9/$B$11*100</f>
        <v>55.32503695555021</v>
      </c>
      <c r="D9" s="36">
        <f>'[2]borsod'!$L3/'[2]borsod'!$L$5*100</f>
        <v>55.327537973376394</v>
      </c>
    </row>
    <row r="10" spans="1:4" s="92" customFormat="1" ht="15.75">
      <c r="A10" s="91" t="s">
        <v>52</v>
      </c>
      <c r="B10" s="38">
        <f>'[2]borsod'!$L45</f>
        <v>25991</v>
      </c>
      <c r="C10" s="39">
        <f>B10/$B$11*100</f>
        <v>44.6749630444498</v>
      </c>
      <c r="D10" s="39">
        <f>'[2]borsod'!$L4/'[2]borsod'!$L$5*100</f>
        <v>44.67246202662361</v>
      </c>
    </row>
    <row r="11" spans="1:4" s="94" customFormat="1" ht="20.25" customHeight="1">
      <c r="A11" s="93" t="s">
        <v>53</v>
      </c>
      <c r="B11" s="42">
        <f>'[2]borsod'!$L46</f>
        <v>58178</v>
      </c>
      <c r="C11" s="43">
        <f>B11/$B$11*100</f>
        <v>100</v>
      </c>
      <c r="D11" s="43">
        <f>SUM(D9:D10)</f>
        <v>100</v>
      </c>
    </row>
    <row r="12" spans="1:4" s="92" customFormat="1" ht="24" customHeight="1">
      <c r="A12" s="95" t="s">
        <v>54</v>
      </c>
      <c r="B12" s="38"/>
      <c r="C12" s="39"/>
      <c r="D12" s="39"/>
    </row>
    <row r="13" spans="1:4" ht="15.75">
      <c r="A13" s="90" t="s">
        <v>55</v>
      </c>
      <c r="B13" s="35">
        <f>'[2]borsod'!$L48</f>
        <v>20497.351295923057</v>
      </c>
      <c r="C13" s="36">
        <f aca="true" t="shared" si="0" ref="C13:C18">B13/$B$11*100</f>
        <v>35.232134648704076</v>
      </c>
      <c r="D13" s="36">
        <f>'[2]borsod'!$L7/'[2]borsod'!$L$5*100</f>
        <v>35.99444246258989</v>
      </c>
    </row>
    <row r="14" spans="1:4" s="92" customFormat="1" ht="15.75">
      <c r="A14" s="91" t="s">
        <v>56</v>
      </c>
      <c r="B14" s="38">
        <f>'[2]borsod'!$L49</f>
        <v>8768.562816024893</v>
      </c>
      <c r="C14" s="39">
        <f t="shared" si="0"/>
        <v>15.071956437183974</v>
      </c>
      <c r="D14" s="39">
        <f>'[2]borsod'!$L8/'[2]borsod'!$L$5*100</f>
        <v>14.934004243254915</v>
      </c>
    </row>
    <row r="15" spans="1:4" ht="15.75">
      <c r="A15" s="90" t="s">
        <v>57</v>
      </c>
      <c r="B15" s="35">
        <f>'[2]borsod'!$L50</f>
        <v>21252.321982956757</v>
      </c>
      <c r="C15" s="36">
        <f t="shared" si="0"/>
        <v>36.52982567801705</v>
      </c>
      <c r="D15" s="36">
        <f>'[2]borsod'!$L9/'[2]borsod'!$L$5*100</f>
        <v>34.7928127522953</v>
      </c>
    </row>
    <row r="16" spans="1:4" s="92" customFormat="1" ht="15.75">
      <c r="A16" s="91" t="s">
        <v>58</v>
      </c>
      <c r="B16" s="38">
        <f>'[2]borsod'!$L51</f>
        <v>50518.23609490471</v>
      </c>
      <c r="C16" s="39">
        <f t="shared" si="0"/>
        <v>86.8339167639051</v>
      </c>
      <c r="D16" s="39">
        <f>'[2]borsod'!$L10/'[2]borsod'!$L$5*100</f>
        <v>85.7212594581401</v>
      </c>
    </row>
    <row r="17" spans="1:4" ht="15.75">
      <c r="A17" s="90" t="s">
        <v>59</v>
      </c>
      <c r="B17" s="35">
        <f>'[2]borsod'!$L52</f>
        <v>7659.763905095294</v>
      </c>
      <c r="C17" s="36">
        <f t="shared" si="0"/>
        <v>13.166083236094906</v>
      </c>
      <c r="D17" s="36">
        <f>'[2]borsod'!$L11/'[2]borsod'!$L$5*100</f>
        <v>14.278740541859896</v>
      </c>
    </row>
    <row r="18" spans="1:4" s="97" customFormat="1" ht="20.25" customHeight="1">
      <c r="A18" s="96" t="s">
        <v>53</v>
      </c>
      <c r="B18" s="47">
        <f>'[2]borsod'!$L53</f>
        <v>58178</v>
      </c>
      <c r="C18" s="48">
        <f t="shared" si="0"/>
        <v>100</v>
      </c>
      <c r="D18" s="48">
        <f>SUM(D16:D17)</f>
        <v>100</v>
      </c>
    </row>
    <row r="19" spans="1:4" ht="24" customHeight="1">
      <c r="A19" s="98" t="s">
        <v>60</v>
      </c>
      <c r="B19" s="35"/>
      <c r="C19" s="36"/>
      <c r="D19" s="36"/>
    </row>
    <row r="20" spans="1:5" s="92" customFormat="1" ht="15.75">
      <c r="A20" s="91" t="s">
        <v>61</v>
      </c>
      <c r="B20" s="38">
        <f>'[2]borsod'!$L55</f>
        <v>2288</v>
      </c>
      <c r="C20" s="39">
        <f aca="true" t="shared" si="1" ref="C20:C26">B20/$B$11*100</f>
        <v>3.932758087249476</v>
      </c>
      <c r="D20" s="39">
        <f>'[2]borsod'!$L14/'[2]borsod'!$L$5*100</f>
        <v>4.213214171720396</v>
      </c>
      <c r="E20" s="99"/>
    </row>
    <row r="21" spans="1:4" ht="15.75">
      <c r="A21" s="90" t="s">
        <v>62</v>
      </c>
      <c r="B21" s="35">
        <f>'[2]borsod'!$L56</f>
        <v>8551</v>
      </c>
      <c r="C21" s="36">
        <f t="shared" si="1"/>
        <v>14.697995805974767</v>
      </c>
      <c r="D21" s="36">
        <f>'[2]borsod'!$L15/'[2]borsod'!$L$5*100</f>
        <v>14.755637333133063</v>
      </c>
    </row>
    <row r="22" spans="1:4" s="92" customFormat="1" ht="15.75">
      <c r="A22" s="91" t="s">
        <v>63</v>
      </c>
      <c r="B22" s="38">
        <f>'[2]borsod'!$L57</f>
        <v>15882</v>
      </c>
      <c r="C22" s="39">
        <f t="shared" si="1"/>
        <v>27.298978995496583</v>
      </c>
      <c r="D22" s="39">
        <f>'[2]borsod'!$L16/'[2]borsod'!$L$5*100</f>
        <v>27.350218734158204</v>
      </c>
    </row>
    <row r="23" spans="1:4" ht="15.75">
      <c r="A23" s="90" t="s">
        <v>64</v>
      </c>
      <c r="B23" s="35">
        <f>'[2]borsod'!$L58</f>
        <v>14602</v>
      </c>
      <c r="C23" s="36">
        <f t="shared" si="1"/>
        <v>25.09883461102135</v>
      </c>
      <c r="D23" s="36">
        <f>'[2]borsod'!$L17/'[2]borsod'!$L$5*100</f>
        <v>25.534631343759973</v>
      </c>
    </row>
    <row r="24" spans="1:4" s="92" customFormat="1" ht="15.75">
      <c r="A24" s="91" t="s">
        <v>65</v>
      </c>
      <c r="B24" s="38">
        <f>'[2]borsod'!$L59</f>
        <v>13258</v>
      </c>
      <c r="C24" s="39">
        <f t="shared" si="1"/>
        <v>22.788683007322355</v>
      </c>
      <c r="D24" s="39">
        <f>'[2]borsod'!$L18/'[2]borsod'!$L$5*100</f>
        <v>22.515536696644826</v>
      </c>
    </row>
    <row r="25" spans="1:4" ht="15.75">
      <c r="A25" s="90" t="s">
        <v>66</v>
      </c>
      <c r="B25" s="35">
        <f>'[2]borsod'!$L60</f>
        <v>3597</v>
      </c>
      <c r="C25" s="36">
        <f t="shared" si="1"/>
        <v>6.182749492935473</v>
      </c>
      <c r="D25" s="36">
        <f>'[2]borsod'!$L19/'[2]borsod'!$L$5*100</f>
        <v>5.630761720583542</v>
      </c>
    </row>
    <row r="26" spans="1:4" s="97" customFormat="1" ht="22.5" customHeight="1">
      <c r="A26" s="96" t="s">
        <v>53</v>
      </c>
      <c r="B26" s="47">
        <f>'[2]borsod'!$L61</f>
        <v>58178</v>
      </c>
      <c r="C26" s="48">
        <f t="shared" si="1"/>
        <v>100</v>
      </c>
      <c r="D26" s="48">
        <f>SUM(D20:D25)</f>
        <v>100</v>
      </c>
    </row>
    <row r="27" spans="1:4" ht="23.25" customHeight="1">
      <c r="A27" s="98" t="s">
        <v>96</v>
      </c>
      <c r="B27" s="35"/>
      <c r="C27" s="36"/>
      <c r="D27" s="36">
        <f>'[2]borsod'!$L21/'[2]borsod'!$L$5*100</f>
        <v>0</v>
      </c>
    </row>
    <row r="28" spans="1:4" s="92" customFormat="1" ht="15.75">
      <c r="A28" s="91" t="s">
        <v>67</v>
      </c>
      <c r="B28" s="38">
        <f>'[2]borsod'!$L63</f>
        <v>6420</v>
      </c>
      <c r="C28" s="39">
        <f aca="true" t="shared" si="2" ref="C28:C34">B28/$B$11*100</f>
        <v>11.03509917838358</v>
      </c>
      <c r="D28" s="39">
        <f>'[2]borsod'!$L22/'[2]borsod'!$L$5*100</f>
        <v>10.840953042563978</v>
      </c>
    </row>
    <row r="29" spans="1:4" ht="15.75">
      <c r="A29" s="90" t="s">
        <v>68</v>
      </c>
      <c r="B29" s="35">
        <f>'[2]borsod'!$L64</f>
        <v>22190</v>
      </c>
      <c r="C29" s="36">
        <f t="shared" si="2"/>
        <v>38.141565540238574</v>
      </c>
      <c r="D29" s="36">
        <f>'[2]borsod'!$L23/'[2]borsod'!$L$5*100</f>
        <v>38.01092732017799</v>
      </c>
    </row>
    <row r="30" spans="1:4" s="92" customFormat="1" ht="15.75">
      <c r="A30" s="91" t="s">
        <v>69</v>
      </c>
      <c r="B30" s="38">
        <f>'[2]borsod'!$L65</f>
        <v>17428</v>
      </c>
      <c r="C30" s="39">
        <f t="shared" si="2"/>
        <v>29.95634088487057</v>
      </c>
      <c r="D30" s="39">
        <f>'[2]borsod'!$L24/'[2]borsod'!$L$5*100</f>
        <v>30.352415463472333</v>
      </c>
    </row>
    <row r="31" spans="1:4" ht="15.75">
      <c r="A31" s="90" t="s">
        <v>70</v>
      </c>
      <c r="B31" s="35">
        <f>'[2]borsod'!$L66</f>
        <v>6728</v>
      </c>
      <c r="C31" s="36">
        <f t="shared" si="2"/>
        <v>11.564508920897934</v>
      </c>
      <c r="D31" s="36">
        <f>'[2]borsod'!$L25/'[2]borsod'!$L$5*100</f>
        <v>11.188299130696008</v>
      </c>
    </row>
    <row r="32" spans="1:4" s="92" customFormat="1" ht="15.75">
      <c r="A32" s="91" t="s">
        <v>71</v>
      </c>
      <c r="B32" s="38">
        <f>'[2]borsod'!$L67</f>
        <v>3742</v>
      </c>
      <c r="C32" s="39">
        <f t="shared" si="2"/>
        <v>6.431984598989309</v>
      </c>
      <c r="D32" s="39">
        <f>'[2]borsod'!$L26/'[2]borsod'!$L$5*100</f>
        <v>6.710350913426335</v>
      </c>
    </row>
    <row r="33" spans="1:4" ht="15.75">
      <c r="A33" s="90" t="s">
        <v>72</v>
      </c>
      <c r="B33" s="35">
        <f>'[2]borsod'!$L68</f>
        <v>1670</v>
      </c>
      <c r="C33" s="36">
        <f t="shared" si="2"/>
        <v>2.870500876620028</v>
      </c>
      <c r="D33" s="36">
        <f>'[2]borsod'!$L27/'[2]borsod'!$L$5*100</f>
        <v>2.897054129663356</v>
      </c>
    </row>
    <row r="34" spans="1:4" s="97" customFormat="1" ht="21" customHeight="1">
      <c r="A34" s="96" t="s">
        <v>53</v>
      </c>
      <c r="B34" s="47">
        <f>'[2]borsod'!$L69</f>
        <v>58178</v>
      </c>
      <c r="C34" s="48">
        <f t="shared" si="2"/>
        <v>100</v>
      </c>
      <c r="D34" s="48">
        <f>SUM(D27:D33)</f>
        <v>100</v>
      </c>
    </row>
    <row r="35" spans="1:4" ht="25.5" customHeight="1">
      <c r="A35" s="98" t="s">
        <v>73</v>
      </c>
      <c r="B35" s="35"/>
      <c r="C35" s="36"/>
      <c r="D35" s="36"/>
    </row>
    <row r="36" spans="1:4" s="92" customFormat="1" ht="15.75">
      <c r="A36" s="91" t="s">
        <v>74</v>
      </c>
      <c r="B36" s="38">
        <f>'[2]borsod'!$L71</f>
        <v>441</v>
      </c>
      <c r="C36" s="39">
        <f aca="true" t="shared" si="3" ref="C36:C47">B36/$B$11*100</f>
        <v>0.758018494963732</v>
      </c>
      <c r="D36" s="39">
        <f>'[2]borsod'!$L30/'[2]borsod'!$L$5*100</f>
        <v>1.0514259965077637</v>
      </c>
    </row>
    <row r="37" spans="1:4" ht="15.75">
      <c r="A37" s="90" t="s">
        <v>75</v>
      </c>
      <c r="B37" s="35">
        <f>'[2]borsod'!$L72</f>
        <v>3160</v>
      </c>
      <c r="C37" s="36">
        <f t="shared" si="3"/>
        <v>5.431606449173227</v>
      </c>
      <c r="D37" s="36">
        <f>'[2]borsod'!$L31/'[2]borsod'!$L$5*100</f>
        <v>6.045699479919641</v>
      </c>
    </row>
    <row r="38" spans="1:4" s="92" customFormat="1" ht="15.75">
      <c r="A38" s="91" t="s">
        <v>76</v>
      </c>
      <c r="B38" s="38">
        <f>'[2]borsod'!$L73</f>
        <v>1572</v>
      </c>
      <c r="C38" s="39">
        <f t="shared" si="3"/>
        <v>2.7020523221836434</v>
      </c>
      <c r="D38" s="39">
        <f>'[2]borsod'!$L32/'[2]borsod'!$L$5*100</f>
        <v>2.8350950977262914</v>
      </c>
    </row>
    <row r="39" spans="1:4" ht="15.75">
      <c r="A39" s="90" t="s">
        <v>77</v>
      </c>
      <c r="B39" s="35">
        <f>'[2]borsod'!$L74</f>
        <v>3315</v>
      </c>
      <c r="C39" s="36">
        <f t="shared" si="3"/>
        <v>5.698030183230775</v>
      </c>
      <c r="D39" s="36">
        <f>'[2]borsod'!$L33/'[2]borsod'!$L$5*100</f>
        <v>5.901128405399823</v>
      </c>
    </row>
    <row r="40" spans="1:4" s="92" customFormat="1" ht="15.75">
      <c r="A40" s="91" t="s">
        <v>78</v>
      </c>
      <c r="B40" s="38">
        <f>'[2]borsod'!$L75</f>
        <v>49690</v>
      </c>
      <c r="C40" s="39">
        <f t="shared" si="3"/>
        <v>85.41029255044862</v>
      </c>
      <c r="D40" s="39">
        <f>'[2]borsod'!$L34/'[2]borsod'!$L$5*100</f>
        <v>84.16665102044648</v>
      </c>
    </row>
    <row r="41" spans="1:4" s="94" customFormat="1" ht="23.25" customHeight="1">
      <c r="A41" s="93" t="s">
        <v>53</v>
      </c>
      <c r="B41" s="42">
        <f>'[2]borsod'!$L76</f>
        <v>58178</v>
      </c>
      <c r="C41" s="43">
        <f t="shared" si="3"/>
        <v>100</v>
      </c>
      <c r="D41" s="43">
        <f>SUM(D36:D40)</f>
        <v>100</v>
      </c>
    </row>
    <row r="42" spans="1:4" ht="15.75">
      <c r="A42" s="100" t="s">
        <v>74</v>
      </c>
      <c r="B42" s="38">
        <f>'[2]borsod'!$L77</f>
        <v>5089</v>
      </c>
      <c r="C42" s="39">
        <f t="shared" si="3"/>
        <v>8.747292791089416</v>
      </c>
      <c r="D42" s="39">
        <f>'[2]borsod'!$L36/'[2]borsod'!$L$5*100</f>
        <v>9.956628677644055</v>
      </c>
    </row>
    <row r="43" spans="1:4" ht="15.75">
      <c r="A43" s="90" t="s">
        <v>79</v>
      </c>
      <c r="B43" s="35">
        <f>'[2]borsod'!$L78</f>
        <v>18195</v>
      </c>
      <c r="C43" s="36">
        <f t="shared" si="3"/>
        <v>31.27470865275534</v>
      </c>
      <c r="D43" s="36">
        <f>'[2]borsod'!$L37/'[2]borsod'!$L$5*100</f>
        <v>36.890032106043826</v>
      </c>
    </row>
    <row r="44" spans="1:4" ht="15.75">
      <c r="A44" s="100" t="s">
        <v>80</v>
      </c>
      <c r="B44" s="38">
        <f>'[2]borsod'!$L79</f>
        <v>10230</v>
      </c>
      <c r="C44" s="39">
        <f t="shared" si="3"/>
        <v>17.583966447798137</v>
      </c>
      <c r="D44" s="39">
        <f>'[2]borsod'!$L38/'[2]borsod'!$L$5*100</f>
        <v>16.43416383470081</v>
      </c>
    </row>
    <row r="45" spans="1:4" ht="15.75">
      <c r="A45" s="90" t="s">
        <v>81</v>
      </c>
      <c r="B45" s="35">
        <f>'[2]borsod'!$L80</f>
        <v>11986</v>
      </c>
      <c r="C45" s="36">
        <f t="shared" si="3"/>
        <v>20.602289525250093</v>
      </c>
      <c r="D45" s="36">
        <f>'[2]borsod'!$L39/'[2]borsod'!$L$5*100</f>
        <v>16.8697546046826</v>
      </c>
    </row>
    <row r="46" spans="1:4" s="92" customFormat="1" ht="15.75">
      <c r="A46" s="91" t="s">
        <v>82</v>
      </c>
      <c r="B46" s="38">
        <f>'[2]borsod'!$L81</f>
        <v>12678</v>
      </c>
      <c r="C46" s="39">
        <f t="shared" si="3"/>
        <v>21.791742583107016</v>
      </c>
      <c r="D46" s="39">
        <f>'[2]borsod'!$L40/'[2]borsod'!$L$5*100</f>
        <v>19.84942077692871</v>
      </c>
    </row>
    <row r="47" spans="1:4" s="94" customFormat="1" ht="22.5" customHeight="1">
      <c r="A47" s="101" t="s">
        <v>53</v>
      </c>
      <c r="B47" s="54">
        <f>'[2]borsod'!$L82</f>
        <v>58178</v>
      </c>
      <c r="C47" s="55">
        <f t="shared" si="3"/>
        <v>100</v>
      </c>
      <c r="D47" s="55">
        <f>SUM(D42:D46)</f>
        <v>100</v>
      </c>
    </row>
    <row r="48" spans="3:4" ht="15.75">
      <c r="C48" s="102"/>
      <c r="D48" s="102"/>
    </row>
    <row r="49" spans="3:4" ht="15.75">
      <c r="C49" s="102"/>
      <c r="D49" s="102"/>
    </row>
    <row r="50" spans="3:4" ht="15.75">
      <c r="C50" s="102"/>
      <c r="D50" s="102"/>
    </row>
    <row r="51" spans="3:4" ht="15.75">
      <c r="C51" s="102"/>
      <c r="D51" s="102"/>
    </row>
    <row r="52" spans="3:4" ht="15.75">
      <c r="C52" s="102"/>
      <c r="D52" s="102"/>
    </row>
    <row r="53" spans="3:4" ht="15.75">
      <c r="C53" s="102"/>
      <c r="D53" s="102"/>
    </row>
    <row r="54" spans="3:4" ht="15.75">
      <c r="C54" s="102"/>
      <c r="D54" s="102"/>
    </row>
    <row r="55" spans="3:4" ht="15.75">
      <c r="C55" s="102"/>
      <c r="D55" s="102"/>
    </row>
    <row r="56" spans="3:4" ht="15.75">
      <c r="C56" s="102"/>
      <c r="D56" s="102"/>
    </row>
    <row r="57" spans="3:4" ht="15.75">
      <c r="C57" s="102"/>
      <c r="D57" s="102"/>
    </row>
    <row r="58" spans="3:4" ht="15.75">
      <c r="C58" s="102"/>
      <c r="D58" s="102"/>
    </row>
    <row r="59" spans="3:4" ht="15.75">
      <c r="C59" s="102"/>
      <c r="D59" s="102"/>
    </row>
    <row r="60" spans="3:4" ht="15.75">
      <c r="C60" s="102"/>
      <c r="D60" s="102"/>
    </row>
    <row r="61" spans="3:4" ht="15.75">
      <c r="C61" s="102"/>
      <c r="D61" s="102"/>
    </row>
    <row r="62" spans="3:4" ht="15.75">
      <c r="C62" s="102"/>
      <c r="D62" s="102"/>
    </row>
    <row r="63" spans="3:4" ht="15.75">
      <c r="C63" s="102"/>
      <c r="D63" s="102"/>
    </row>
    <row r="64" spans="3:4" ht="15.75">
      <c r="C64" s="102"/>
      <c r="D64" s="102"/>
    </row>
    <row r="65" spans="3:4" ht="15.75">
      <c r="C65" s="102"/>
      <c r="D65" s="102"/>
    </row>
    <row r="66" spans="3:4" ht="15.75">
      <c r="C66" s="102"/>
      <c r="D66" s="102"/>
    </row>
    <row r="67" spans="3:4" ht="15.75">
      <c r="C67" s="102"/>
      <c r="D67" s="102"/>
    </row>
    <row r="68" spans="3:4" ht="15.75">
      <c r="C68" s="102"/>
      <c r="D68" s="102"/>
    </row>
    <row r="69" spans="3:4" ht="15.75">
      <c r="C69" s="102"/>
      <c r="D69" s="102"/>
    </row>
    <row r="70" spans="3:4" ht="15.75">
      <c r="C70" s="102"/>
      <c r="D70" s="102"/>
    </row>
    <row r="71" spans="3:4" ht="15.75">
      <c r="C71" s="102"/>
      <c r="D71" s="102"/>
    </row>
    <row r="72" spans="3:4" ht="15.75">
      <c r="C72" s="102"/>
      <c r="D72" s="102"/>
    </row>
    <row r="73" spans="3:4" ht="15.75">
      <c r="C73" s="102"/>
      <c r="D73" s="102"/>
    </row>
    <row r="74" spans="3:4" ht="15.75">
      <c r="C74" s="102"/>
      <c r="D74" s="102"/>
    </row>
    <row r="75" spans="3:4" ht="15.75">
      <c r="C75" s="102"/>
      <c r="D75" s="102"/>
    </row>
    <row r="76" spans="3:4" ht="15.75">
      <c r="C76" s="102"/>
      <c r="D76" s="102"/>
    </row>
    <row r="77" spans="3:4" ht="15.75">
      <c r="C77" s="102"/>
      <c r="D77" s="102"/>
    </row>
    <row r="78" spans="3:4" ht="15.75">
      <c r="C78" s="102"/>
      <c r="D78" s="102"/>
    </row>
    <row r="79" spans="3:4" ht="15.75">
      <c r="C79" s="102"/>
      <c r="D79" s="102"/>
    </row>
    <row r="80" spans="3:4" ht="15.75">
      <c r="C80" s="102"/>
      <c r="D80" s="102"/>
    </row>
    <row r="81" spans="3:4" ht="15.75">
      <c r="C81" s="102"/>
      <c r="D81" s="102"/>
    </row>
    <row r="82" spans="3:4" ht="15.75">
      <c r="C82" s="102"/>
      <c r="D82" s="102"/>
    </row>
    <row r="83" spans="3:4" ht="15.75">
      <c r="C83" s="102"/>
      <c r="D83" s="102"/>
    </row>
    <row r="84" spans="3:4" ht="15.75">
      <c r="C84" s="102"/>
      <c r="D84" s="102"/>
    </row>
    <row r="85" spans="3:4" ht="15.75">
      <c r="C85" s="102"/>
      <c r="D85" s="102"/>
    </row>
    <row r="86" spans="3:4" ht="15.75">
      <c r="C86" s="102"/>
      <c r="D86" s="102"/>
    </row>
    <row r="87" spans="3:4" ht="15.75">
      <c r="C87" s="102"/>
      <c r="D87" s="102"/>
    </row>
    <row r="88" spans="3:4" ht="15.75">
      <c r="C88" s="102"/>
      <c r="D88" s="102"/>
    </row>
    <row r="89" spans="3:4" ht="15.75">
      <c r="C89" s="102"/>
      <c r="D89" s="102"/>
    </row>
    <row r="90" spans="3:4" ht="15.75">
      <c r="C90" s="102"/>
      <c r="D90" s="102"/>
    </row>
    <row r="91" spans="3:4" ht="15.75">
      <c r="C91" s="102"/>
      <c r="D91" s="102"/>
    </row>
    <row r="92" spans="3:4" ht="15.75">
      <c r="C92" s="102"/>
      <c r="D92" s="102"/>
    </row>
    <row r="93" spans="3:4" ht="15.75">
      <c r="C93" s="102"/>
      <c r="D93" s="102"/>
    </row>
    <row r="94" spans="3:4" ht="15.75">
      <c r="C94" s="102"/>
      <c r="D94" s="102"/>
    </row>
    <row r="95" spans="3:4" ht="15.75">
      <c r="C95" s="102"/>
      <c r="D95" s="102"/>
    </row>
    <row r="96" spans="3:4" ht="15.75">
      <c r="C96" s="102"/>
      <c r="D96" s="102"/>
    </row>
    <row r="97" spans="3:4" ht="15.75">
      <c r="C97" s="102"/>
      <c r="D97" s="102"/>
    </row>
    <row r="98" spans="3:4" ht="15.75">
      <c r="C98" s="102"/>
      <c r="D98" s="102"/>
    </row>
    <row r="99" spans="3:4" ht="15.75">
      <c r="C99" s="102"/>
      <c r="D99" s="102"/>
    </row>
    <row r="100" spans="3:4" ht="15.75">
      <c r="C100" s="102"/>
      <c r="D100" s="102"/>
    </row>
    <row r="101" spans="3:4" ht="15.75">
      <c r="C101" s="102"/>
      <c r="D101" s="102"/>
    </row>
    <row r="102" spans="3:4" ht="15.75">
      <c r="C102" s="102"/>
      <c r="D102" s="102"/>
    </row>
    <row r="103" spans="3:4" ht="15.75">
      <c r="C103" s="102"/>
      <c r="D103" s="102"/>
    </row>
    <row r="104" spans="3:4" ht="15.75">
      <c r="C104" s="102"/>
      <c r="D104" s="102"/>
    </row>
    <row r="105" spans="3:4" ht="15.75">
      <c r="C105" s="102"/>
      <c r="D105" s="102"/>
    </row>
    <row r="106" spans="3:4" ht="15.75">
      <c r="C106" s="102"/>
      <c r="D106" s="102"/>
    </row>
    <row r="107" spans="3:4" ht="15.75">
      <c r="C107" s="102"/>
      <c r="D107" s="102"/>
    </row>
    <row r="108" spans="3:4" ht="15.75">
      <c r="C108" s="102"/>
      <c r="D108" s="102"/>
    </row>
    <row r="109" spans="3:4" ht="15.75">
      <c r="C109" s="102"/>
      <c r="D109" s="102"/>
    </row>
    <row r="110" spans="3:4" ht="15.75">
      <c r="C110" s="102"/>
      <c r="D110" s="102"/>
    </row>
    <row r="111" spans="3:4" ht="15.75">
      <c r="C111" s="102"/>
      <c r="D111" s="102"/>
    </row>
    <row r="112" spans="3:4" ht="15.75">
      <c r="C112" s="102"/>
      <c r="D112" s="102"/>
    </row>
    <row r="113" spans="3:4" ht="15.75">
      <c r="C113" s="102"/>
      <c r="D113" s="102"/>
    </row>
    <row r="114" spans="3:4" ht="15.75">
      <c r="C114" s="102"/>
      <c r="D114" s="102"/>
    </row>
    <row r="115" spans="3:4" ht="15.75">
      <c r="C115" s="102"/>
      <c r="D115" s="102"/>
    </row>
    <row r="116" spans="3:4" ht="15.75">
      <c r="C116" s="102"/>
      <c r="D116" s="102"/>
    </row>
    <row r="117" spans="3:4" ht="15.75">
      <c r="C117" s="102"/>
      <c r="D117" s="102"/>
    </row>
    <row r="118" spans="3:4" ht="15.75">
      <c r="C118" s="102"/>
      <c r="D118" s="102"/>
    </row>
    <row r="119" spans="3:4" ht="15.75">
      <c r="C119" s="102"/>
      <c r="D119" s="102"/>
    </row>
    <row r="120" spans="3:4" ht="15.75">
      <c r="C120" s="102"/>
      <c r="D120" s="102"/>
    </row>
    <row r="121" spans="3:4" ht="15.75">
      <c r="C121" s="102"/>
      <c r="D121" s="102"/>
    </row>
    <row r="122" spans="3:4" ht="15.75">
      <c r="C122" s="102"/>
      <c r="D122" s="102"/>
    </row>
    <row r="123" spans="3:4" ht="15.75">
      <c r="C123" s="102"/>
      <c r="D123" s="102"/>
    </row>
    <row r="124" spans="3:4" ht="15.75">
      <c r="C124" s="102"/>
      <c r="D124" s="102"/>
    </row>
    <row r="125" spans="3:4" ht="15.75">
      <c r="C125" s="102"/>
      <c r="D125" s="102"/>
    </row>
    <row r="126" spans="3:4" ht="15.75">
      <c r="C126" s="102"/>
      <c r="D126" s="102"/>
    </row>
    <row r="127" spans="3:4" ht="15.75">
      <c r="C127" s="102"/>
      <c r="D127" s="102"/>
    </row>
    <row r="128" spans="3:4" ht="15.75">
      <c r="C128" s="102"/>
      <c r="D128" s="102"/>
    </row>
    <row r="129" spans="3:4" ht="15.75">
      <c r="C129" s="102"/>
      <c r="D129" s="102"/>
    </row>
    <row r="130" spans="3:4" ht="15.75">
      <c r="C130" s="102"/>
      <c r="D130" s="102"/>
    </row>
    <row r="131" spans="3:4" ht="15.75">
      <c r="C131" s="102"/>
      <c r="D131" s="102"/>
    </row>
    <row r="132" spans="3:4" ht="15.75">
      <c r="C132" s="102"/>
      <c r="D132" s="102"/>
    </row>
    <row r="133" spans="3:4" ht="15.75">
      <c r="C133" s="102"/>
      <c r="D133" s="102"/>
    </row>
    <row r="134" spans="3:4" ht="15.75">
      <c r="C134" s="102"/>
      <c r="D134" s="102"/>
    </row>
    <row r="135" spans="3:4" ht="15.75">
      <c r="C135" s="102"/>
      <c r="D135" s="102"/>
    </row>
    <row r="136" spans="3:4" ht="15.75">
      <c r="C136" s="102"/>
      <c r="D136" s="102"/>
    </row>
    <row r="137" spans="3:4" ht="15.75">
      <c r="C137" s="102"/>
      <c r="D137" s="102"/>
    </row>
    <row r="138" spans="3:4" ht="15.75">
      <c r="C138" s="102"/>
      <c r="D138" s="102"/>
    </row>
    <row r="139" spans="3:4" ht="15.75">
      <c r="C139" s="102"/>
      <c r="D139" s="102"/>
    </row>
    <row r="140" spans="3:4" ht="15.75">
      <c r="C140" s="102"/>
      <c r="D140" s="102"/>
    </row>
    <row r="141" spans="3:4" ht="15.75">
      <c r="C141" s="102"/>
      <c r="D141" s="102"/>
    </row>
    <row r="142" spans="3:4" ht="15.75">
      <c r="C142" s="102"/>
      <c r="D142" s="102"/>
    </row>
    <row r="143" spans="3:4" ht="15.75">
      <c r="C143" s="102"/>
      <c r="D143" s="102"/>
    </row>
    <row r="144" spans="3:4" ht="15.75">
      <c r="C144" s="102"/>
      <c r="D144" s="102"/>
    </row>
    <row r="145" spans="3:4" ht="15.75">
      <c r="C145" s="102"/>
      <c r="D145" s="102"/>
    </row>
    <row r="146" spans="3:4" ht="15.75">
      <c r="C146" s="102"/>
      <c r="D146" s="102"/>
    </row>
    <row r="147" spans="3:4" ht="15.75">
      <c r="C147" s="102"/>
      <c r="D147" s="102"/>
    </row>
    <row r="148" spans="3:4" ht="15.75">
      <c r="C148" s="102"/>
      <c r="D148" s="102"/>
    </row>
    <row r="149" spans="3:4" ht="15.75">
      <c r="C149" s="102"/>
      <c r="D149" s="102"/>
    </row>
    <row r="150" spans="3:4" ht="15.75">
      <c r="C150" s="102"/>
      <c r="D150" s="102"/>
    </row>
    <row r="151" spans="3:4" ht="15.75">
      <c r="C151" s="102"/>
      <c r="D151" s="102"/>
    </row>
    <row r="152" spans="3:4" ht="15.75">
      <c r="C152" s="102"/>
      <c r="D152" s="102"/>
    </row>
    <row r="153" spans="3:4" ht="15.75">
      <c r="C153" s="102"/>
      <c r="D153" s="102"/>
    </row>
    <row r="154" spans="3:4" ht="15.75">
      <c r="C154" s="102"/>
      <c r="D154" s="102"/>
    </row>
    <row r="155" spans="3:4" ht="15.75">
      <c r="C155" s="102"/>
      <c r="D155" s="102"/>
    </row>
    <row r="156" spans="3:4" ht="15.75">
      <c r="C156" s="102"/>
      <c r="D156" s="102"/>
    </row>
    <row r="157" spans="3:4" ht="15.75">
      <c r="C157" s="102"/>
      <c r="D157" s="102"/>
    </row>
    <row r="158" spans="3:4" ht="15.75">
      <c r="C158" s="102"/>
      <c r="D158" s="102"/>
    </row>
    <row r="159" spans="3:4" ht="15.75">
      <c r="C159" s="102"/>
      <c r="D159" s="102"/>
    </row>
    <row r="160" spans="3:4" ht="15.75">
      <c r="C160" s="102"/>
      <c r="D160" s="102"/>
    </row>
    <row r="161" spans="3:4" ht="15.75">
      <c r="C161" s="102"/>
      <c r="D161" s="102"/>
    </row>
    <row r="162" spans="3:4" ht="15.75">
      <c r="C162" s="102"/>
      <c r="D162" s="102"/>
    </row>
    <row r="163" spans="3:4" ht="15.75">
      <c r="C163" s="102"/>
      <c r="D163" s="102"/>
    </row>
    <row r="164" spans="3:4" ht="15.75">
      <c r="C164" s="102"/>
      <c r="D164" s="102"/>
    </row>
    <row r="165" spans="3:4" ht="15.75">
      <c r="C165" s="102"/>
      <c r="D165" s="102"/>
    </row>
    <row r="166" spans="3:4" ht="15.75">
      <c r="C166" s="102"/>
      <c r="D166" s="102"/>
    </row>
    <row r="167" spans="3:4" ht="15.75">
      <c r="C167" s="102"/>
      <c r="D167" s="102"/>
    </row>
    <row r="168" spans="3:4" ht="15.75">
      <c r="C168" s="102"/>
      <c r="D168" s="102"/>
    </row>
    <row r="169" spans="3:4" ht="15.75">
      <c r="C169" s="102"/>
      <c r="D169" s="102"/>
    </row>
    <row r="170" spans="3:4" ht="15.75">
      <c r="C170" s="102"/>
      <c r="D170" s="102"/>
    </row>
    <row r="171" spans="3:4" ht="15.75">
      <c r="C171" s="102"/>
      <c r="D171" s="102"/>
    </row>
    <row r="172" spans="3:4" ht="15.75">
      <c r="C172" s="102"/>
      <c r="D172" s="102"/>
    </row>
    <row r="173" spans="3:4" ht="15.75">
      <c r="C173" s="102"/>
      <c r="D173" s="102"/>
    </row>
    <row r="174" spans="3:4" ht="15.75">
      <c r="C174" s="102"/>
      <c r="D174" s="102"/>
    </row>
    <row r="175" spans="3:4" ht="15.75">
      <c r="C175" s="102"/>
      <c r="D175" s="102"/>
    </row>
    <row r="176" spans="3:4" ht="15.75">
      <c r="C176" s="102"/>
      <c r="D176" s="102"/>
    </row>
    <row r="177" spans="3:4" ht="15.75">
      <c r="C177" s="102"/>
      <c r="D177" s="102"/>
    </row>
    <row r="178" spans="3:4" ht="15.75">
      <c r="C178" s="102"/>
      <c r="D178" s="102"/>
    </row>
    <row r="179" spans="3:4" ht="15.75">
      <c r="C179" s="102"/>
      <c r="D179" s="102"/>
    </row>
    <row r="180" spans="3:4" ht="15.75">
      <c r="C180" s="102"/>
      <c r="D180" s="102"/>
    </row>
    <row r="181" spans="3:4" ht="15.75">
      <c r="C181" s="102"/>
      <c r="D181" s="102"/>
    </row>
    <row r="182" spans="3:4" ht="15.75">
      <c r="C182" s="102"/>
      <c r="D182" s="102"/>
    </row>
    <row r="183" spans="3:4" ht="15.75">
      <c r="C183" s="102"/>
      <c r="D183" s="102"/>
    </row>
    <row r="184" spans="3:4" ht="15.75">
      <c r="C184" s="102"/>
      <c r="D184" s="102"/>
    </row>
    <row r="185" spans="3:4" ht="15.75">
      <c r="C185" s="102"/>
      <c r="D185" s="102"/>
    </row>
    <row r="186" spans="3:4" ht="15.75">
      <c r="C186" s="102"/>
      <c r="D186" s="102"/>
    </row>
    <row r="187" spans="3:4" ht="15.75">
      <c r="C187" s="102"/>
      <c r="D187" s="102"/>
    </row>
    <row r="188" spans="3:4" ht="15.75">
      <c r="C188" s="102"/>
      <c r="D188" s="102"/>
    </row>
    <row r="189" spans="3:4" ht="15.75">
      <c r="C189" s="102"/>
      <c r="D189" s="102"/>
    </row>
    <row r="190" spans="3:4" ht="15.75">
      <c r="C190" s="102"/>
      <c r="D190" s="102"/>
    </row>
    <row r="191" spans="3:4" ht="15.75">
      <c r="C191" s="102"/>
      <c r="D191" s="102"/>
    </row>
    <row r="192" spans="3:4" ht="15.75">
      <c r="C192" s="102"/>
      <c r="D192" s="102"/>
    </row>
    <row r="193" spans="3:4" ht="15.75">
      <c r="C193" s="102"/>
      <c r="D193" s="102"/>
    </row>
    <row r="194" spans="3:4" ht="15.75">
      <c r="C194" s="102"/>
      <c r="D194" s="102"/>
    </row>
    <row r="195" spans="3:4" ht="15.75">
      <c r="C195" s="102"/>
      <c r="D195" s="102"/>
    </row>
    <row r="196" spans="3:4" ht="15.75">
      <c r="C196" s="102"/>
      <c r="D196" s="102"/>
    </row>
    <row r="197" spans="3:4" ht="15.75">
      <c r="C197" s="102"/>
      <c r="D197" s="102"/>
    </row>
    <row r="198" spans="3:4" ht="15.75">
      <c r="C198" s="102"/>
      <c r="D198" s="102"/>
    </row>
    <row r="199" spans="3:4" ht="15.75">
      <c r="C199" s="102"/>
      <c r="D199" s="102"/>
    </row>
    <row r="200" spans="3:4" ht="15.75">
      <c r="C200" s="102"/>
      <c r="D200" s="102"/>
    </row>
    <row r="201" spans="3:4" ht="15.75">
      <c r="C201" s="102"/>
      <c r="D201" s="102"/>
    </row>
    <row r="202" spans="3:4" ht="15.75">
      <c r="C202" s="102"/>
      <c r="D202" s="102"/>
    </row>
    <row r="203" spans="3:4" ht="15.75">
      <c r="C203" s="102"/>
      <c r="D203" s="102"/>
    </row>
    <row r="204" spans="3:4" ht="15.75">
      <c r="C204" s="102"/>
      <c r="D204" s="102"/>
    </row>
    <row r="205" spans="3:4" ht="15.75">
      <c r="C205" s="102"/>
      <c r="D205" s="102"/>
    </row>
    <row r="206" spans="3:4" ht="15.75">
      <c r="C206" s="102"/>
      <c r="D206" s="102"/>
    </row>
    <row r="207" spans="3:4" ht="15.75">
      <c r="C207" s="102"/>
      <c r="D207" s="102"/>
    </row>
    <row r="208" spans="3:4" ht="15.75">
      <c r="C208" s="102"/>
      <c r="D208" s="102"/>
    </row>
    <row r="209" spans="3:4" ht="15.75">
      <c r="C209" s="102"/>
      <c r="D209" s="102"/>
    </row>
    <row r="210" spans="3:4" ht="15.75">
      <c r="C210" s="102"/>
      <c r="D210" s="102"/>
    </row>
    <row r="211" spans="3:4" ht="15.75">
      <c r="C211" s="102"/>
      <c r="D211" s="102"/>
    </row>
    <row r="212" spans="3:4" ht="15.75">
      <c r="C212" s="102"/>
      <c r="D212" s="102"/>
    </row>
    <row r="213" spans="3:4" ht="15.75">
      <c r="C213" s="102"/>
      <c r="D213" s="102"/>
    </row>
    <row r="214" spans="3:4" ht="15.75">
      <c r="C214" s="102"/>
      <c r="D214" s="102"/>
    </row>
    <row r="215" spans="3:4" ht="15.75">
      <c r="C215" s="102"/>
      <c r="D215" s="102"/>
    </row>
    <row r="216" spans="3:4" ht="15.75">
      <c r="C216" s="102"/>
      <c r="D216" s="102"/>
    </row>
    <row r="217" spans="3:4" ht="15.75">
      <c r="C217" s="102"/>
      <c r="D217" s="102"/>
    </row>
    <row r="218" spans="3:4" ht="15.75">
      <c r="C218" s="102"/>
      <c r="D218" s="102"/>
    </row>
    <row r="219" spans="3:4" ht="15.75">
      <c r="C219" s="102"/>
      <c r="D219" s="102"/>
    </row>
    <row r="220" spans="3:4" ht="15.75">
      <c r="C220" s="102"/>
      <c r="D220" s="102"/>
    </row>
    <row r="221" spans="3:4" ht="15.75">
      <c r="C221" s="102"/>
      <c r="D221" s="102"/>
    </row>
    <row r="222" spans="3:4" ht="15.75">
      <c r="C222" s="102"/>
      <c r="D222" s="102"/>
    </row>
    <row r="223" spans="3:4" ht="15.75">
      <c r="C223" s="102"/>
      <c r="D223" s="102"/>
    </row>
    <row r="224" spans="3:4" ht="15.75">
      <c r="C224" s="102"/>
      <c r="D224" s="102"/>
    </row>
    <row r="225" spans="3:4" ht="15.75">
      <c r="C225" s="102"/>
      <c r="D225" s="102"/>
    </row>
    <row r="226" spans="3:4" ht="15.75">
      <c r="C226" s="102"/>
      <c r="D226" s="102"/>
    </row>
    <row r="227" spans="3:4" ht="15.75">
      <c r="C227" s="102"/>
      <c r="D227" s="102"/>
    </row>
    <row r="228" spans="3:4" ht="15.75">
      <c r="C228" s="102"/>
      <c r="D228" s="102"/>
    </row>
    <row r="229" spans="3:4" ht="15.75">
      <c r="C229" s="102"/>
      <c r="D229" s="102"/>
    </row>
    <row r="230" spans="3:4" ht="15.75">
      <c r="C230" s="102"/>
      <c r="D230" s="102"/>
    </row>
    <row r="231" spans="3:4" ht="15.75">
      <c r="C231" s="102"/>
      <c r="D231" s="102"/>
    </row>
    <row r="232" spans="3:4" ht="15.75">
      <c r="C232" s="102"/>
      <c r="D232" s="102"/>
    </row>
    <row r="233" spans="3:4" ht="15.75">
      <c r="C233" s="102"/>
      <c r="D233" s="102"/>
    </row>
    <row r="234" spans="3:4" ht="15.75">
      <c r="C234" s="102"/>
      <c r="D234" s="102"/>
    </row>
    <row r="235" spans="3:4" ht="15.75">
      <c r="C235" s="102"/>
      <c r="D235" s="102"/>
    </row>
    <row r="236" spans="3:4" ht="15.75">
      <c r="C236" s="102"/>
      <c r="D236" s="102"/>
    </row>
    <row r="237" spans="3:4" ht="15.75">
      <c r="C237" s="102"/>
      <c r="D237" s="102"/>
    </row>
    <row r="238" spans="3:4" ht="15.75">
      <c r="C238" s="102"/>
      <c r="D238" s="102"/>
    </row>
    <row r="239" spans="3:4" ht="15.75">
      <c r="C239" s="102"/>
      <c r="D239" s="102"/>
    </row>
    <row r="240" spans="3:4" ht="15.75">
      <c r="C240" s="102"/>
      <c r="D240" s="102"/>
    </row>
    <row r="241" spans="3:4" ht="15.75">
      <c r="C241" s="102"/>
      <c r="D241" s="102"/>
    </row>
    <row r="242" spans="3:4" ht="15.75">
      <c r="C242" s="102"/>
      <c r="D242" s="102"/>
    </row>
    <row r="243" spans="3:4" ht="15.75">
      <c r="C243" s="102"/>
      <c r="D243" s="102"/>
    </row>
    <row r="244" spans="3:4" ht="15.75">
      <c r="C244" s="102"/>
      <c r="D244" s="102"/>
    </row>
    <row r="245" spans="3:4" ht="15.75">
      <c r="C245" s="102"/>
      <c r="D245" s="102"/>
    </row>
    <row r="246" spans="3:4" ht="15.75">
      <c r="C246" s="102"/>
      <c r="D246" s="102"/>
    </row>
    <row r="247" spans="3:4" ht="15.75">
      <c r="C247" s="102"/>
      <c r="D247" s="102"/>
    </row>
    <row r="248" spans="3:4" ht="15.75">
      <c r="C248" s="102"/>
      <c r="D248" s="102"/>
    </row>
    <row r="249" spans="3:4" ht="15.75">
      <c r="C249" s="102"/>
      <c r="D249" s="102"/>
    </row>
    <row r="250" spans="3:4" ht="15.75">
      <c r="C250" s="102"/>
      <c r="D250" s="102"/>
    </row>
    <row r="251" spans="3:4" ht="15.75">
      <c r="C251" s="102"/>
      <c r="D251" s="102"/>
    </row>
    <row r="252" spans="3:4" ht="15.75">
      <c r="C252" s="102"/>
      <c r="D252" s="102"/>
    </row>
    <row r="253" spans="3:4" ht="15.75">
      <c r="C253" s="102"/>
      <c r="D253" s="102"/>
    </row>
    <row r="254" spans="3:4" ht="15.75">
      <c r="C254" s="102"/>
      <c r="D254" s="102"/>
    </row>
    <row r="255" spans="3:4" ht="15.75">
      <c r="C255" s="102"/>
      <c r="D255" s="102"/>
    </row>
    <row r="256" spans="3:4" ht="15.75">
      <c r="C256" s="102"/>
      <c r="D256" s="102"/>
    </row>
    <row r="257" spans="3:4" ht="15.75">
      <c r="C257" s="102"/>
      <c r="D257" s="102"/>
    </row>
    <row r="258" spans="3:4" ht="15.75">
      <c r="C258" s="102"/>
      <c r="D258" s="102"/>
    </row>
    <row r="259" spans="3:4" ht="15.75">
      <c r="C259" s="102"/>
      <c r="D259" s="102"/>
    </row>
    <row r="260" spans="3:4" ht="15.75">
      <c r="C260" s="102"/>
      <c r="D260" s="102"/>
    </row>
    <row r="261" spans="3:4" ht="15.75">
      <c r="C261" s="102"/>
      <c r="D261" s="102"/>
    </row>
    <row r="262" spans="3:4" ht="15.75">
      <c r="C262" s="102"/>
      <c r="D262" s="102"/>
    </row>
    <row r="263" spans="3:4" ht="15.75">
      <c r="C263" s="102"/>
      <c r="D263" s="102"/>
    </row>
    <row r="264" spans="3:4" ht="15.75">
      <c r="C264" s="102"/>
      <c r="D264" s="102"/>
    </row>
    <row r="265" spans="3:4" ht="15.75">
      <c r="C265" s="102"/>
      <c r="D265" s="102"/>
    </row>
    <row r="266" spans="3:4" ht="15.75">
      <c r="C266" s="102"/>
      <c r="D266" s="102"/>
    </row>
    <row r="267" spans="3:4" ht="15.75">
      <c r="C267" s="102"/>
      <c r="D267" s="102"/>
    </row>
    <row r="268" spans="3:4" ht="15.75">
      <c r="C268" s="102"/>
      <c r="D268" s="102"/>
    </row>
    <row r="269" spans="3:4" ht="15.75">
      <c r="C269" s="102"/>
      <c r="D269" s="102"/>
    </row>
    <row r="270" spans="3:4" ht="15.75">
      <c r="C270" s="102"/>
      <c r="D270" s="102"/>
    </row>
    <row r="271" spans="3:4" ht="15.75">
      <c r="C271" s="102"/>
      <c r="D271" s="102"/>
    </row>
    <row r="272" spans="3:4" ht="15.75">
      <c r="C272" s="102"/>
      <c r="D272" s="102"/>
    </row>
    <row r="273" spans="3:4" ht="15.75">
      <c r="C273" s="102"/>
      <c r="D273" s="102"/>
    </row>
    <row r="274" spans="3:4" ht="15.75">
      <c r="C274" s="102"/>
      <c r="D274" s="102"/>
    </row>
    <row r="275" spans="3:4" ht="15.75">
      <c r="C275" s="102"/>
      <c r="D275" s="102"/>
    </row>
    <row r="276" spans="3:4" ht="15.75">
      <c r="C276" s="102"/>
      <c r="D276" s="102"/>
    </row>
    <row r="277" spans="3:4" ht="15.75">
      <c r="C277" s="102"/>
      <c r="D277" s="102"/>
    </row>
    <row r="278" spans="3:4" ht="15.75">
      <c r="C278" s="102"/>
      <c r="D278" s="102"/>
    </row>
    <row r="279" spans="3:4" ht="15.75">
      <c r="C279" s="102"/>
      <c r="D279" s="102"/>
    </row>
    <row r="280" spans="3:4" ht="15.75">
      <c r="C280" s="102"/>
      <c r="D280" s="102"/>
    </row>
    <row r="281" spans="3:4" ht="15.75">
      <c r="C281" s="102"/>
      <c r="D281" s="102"/>
    </row>
    <row r="282" spans="3:4" ht="15.75">
      <c r="C282" s="102"/>
      <c r="D282" s="102"/>
    </row>
    <row r="283" spans="3:4" ht="15.75">
      <c r="C283" s="102"/>
      <c r="D283" s="102"/>
    </row>
    <row r="284" spans="3:4" ht="15.75">
      <c r="C284" s="102"/>
      <c r="D284" s="102"/>
    </row>
    <row r="285" spans="3:4" ht="15.75">
      <c r="C285" s="102"/>
      <c r="D285" s="102"/>
    </row>
    <row r="286" spans="3:4" ht="15.75">
      <c r="C286" s="102"/>
      <c r="D286" s="102"/>
    </row>
    <row r="287" spans="3:4" ht="15.75">
      <c r="C287" s="102"/>
      <c r="D287" s="102"/>
    </row>
    <row r="288" spans="3:4" ht="15.75">
      <c r="C288" s="102"/>
      <c r="D288" s="102"/>
    </row>
    <row r="289" spans="3:4" ht="15.75">
      <c r="C289" s="102"/>
      <c r="D289" s="102"/>
    </row>
    <row r="290" spans="3:4" ht="15.75">
      <c r="C290" s="102"/>
      <c r="D290" s="102"/>
    </row>
    <row r="291" spans="3:4" ht="15.75">
      <c r="C291" s="102"/>
      <c r="D291" s="102"/>
    </row>
    <row r="292" spans="3:4" ht="15.75">
      <c r="C292" s="102"/>
      <c r="D292" s="102"/>
    </row>
    <row r="293" spans="3:4" ht="15.75">
      <c r="C293" s="102"/>
      <c r="D293" s="102"/>
    </row>
    <row r="294" spans="3:4" ht="15.75">
      <c r="C294" s="102"/>
      <c r="D294" s="102"/>
    </row>
    <row r="295" spans="3:4" ht="15.75">
      <c r="C295" s="102"/>
      <c r="D295" s="102"/>
    </row>
    <row r="296" spans="3:4" ht="15.75">
      <c r="C296" s="102"/>
      <c r="D296" s="102"/>
    </row>
    <row r="297" spans="3:4" ht="15.75">
      <c r="C297" s="102"/>
      <c r="D297" s="102"/>
    </row>
    <row r="298" spans="3:4" ht="15.75">
      <c r="C298" s="102"/>
      <c r="D298" s="102"/>
    </row>
    <row r="299" spans="3:4" ht="15.75">
      <c r="C299" s="102"/>
      <c r="D299" s="102"/>
    </row>
    <row r="300" spans="3:4" ht="15.75">
      <c r="C300" s="102"/>
      <c r="D300" s="102"/>
    </row>
    <row r="301" spans="3:4" ht="15.75">
      <c r="C301" s="102"/>
      <c r="D301" s="102"/>
    </row>
    <row r="302" spans="3:4" ht="15.75">
      <c r="C302" s="102"/>
      <c r="D302" s="102"/>
    </row>
    <row r="303" spans="3:4" ht="15.75">
      <c r="C303" s="102"/>
      <c r="D303" s="102"/>
    </row>
    <row r="304" spans="3:4" ht="15.75">
      <c r="C304" s="102"/>
      <c r="D304" s="102"/>
    </row>
    <row r="305" spans="3:4" ht="15.75">
      <c r="C305" s="102"/>
      <c r="D305" s="102"/>
    </row>
    <row r="306" spans="3:4" ht="15.75">
      <c r="C306" s="102"/>
      <c r="D306" s="102"/>
    </row>
    <row r="307" spans="3:4" ht="15.75">
      <c r="C307" s="102"/>
      <c r="D307" s="102"/>
    </row>
    <row r="308" spans="3:4" ht="15.75">
      <c r="C308" s="102"/>
      <c r="D308" s="102"/>
    </row>
    <row r="309" spans="3:4" ht="15.75">
      <c r="C309" s="102"/>
      <c r="D309" s="102"/>
    </row>
    <row r="310" spans="3:4" ht="15.75">
      <c r="C310" s="102"/>
      <c r="D310" s="102"/>
    </row>
    <row r="311" spans="3:4" ht="15.75">
      <c r="C311" s="102"/>
      <c r="D311" s="102"/>
    </row>
    <row r="312" spans="3:4" ht="15.75">
      <c r="C312" s="102"/>
      <c r="D312" s="102"/>
    </row>
    <row r="313" spans="3:4" ht="15.75">
      <c r="C313" s="102"/>
      <c r="D313" s="102"/>
    </row>
    <row r="314" spans="3:4" ht="15.75">
      <c r="C314" s="102"/>
      <c r="D314" s="102"/>
    </row>
    <row r="315" spans="3:4" ht="15.75">
      <c r="C315" s="102"/>
      <c r="D315" s="102"/>
    </row>
    <row r="316" spans="3:4" ht="15.75">
      <c r="C316" s="102"/>
      <c r="D316" s="102"/>
    </row>
    <row r="317" spans="3:4" ht="15.75">
      <c r="C317" s="102"/>
      <c r="D317" s="102"/>
    </row>
    <row r="318" spans="3:4" ht="15.75">
      <c r="C318" s="102"/>
      <c r="D318" s="102"/>
    </row>
    <row r="319" spans="3:4" ht="15.75">
      <c r="C319" s="102"/>
      <c r="D319" s="102"/>
    </row>
    <row r="320" spans="3:4" ht="15.75">
      <c r="C320" s="102"/>
      <c r="D320" s="102"/>
    </row>
    <row r="321" spans="3:4" ht="15.75">
      <c r="C321" s="102"/>
      <c r="D321" s="102"/>
    </row>
    <row r="322" spans="3:4" ht="15.75">
      <c r="C322" s="102"/>
      <c r="D322" s="102"/>
    </row>
    <row r="323" spans="3:4" ht="15.75">
      <c r="C323" s="102"/>
      <c r="D323" s="102"/>
    </row>
    <row r="324" spans="3:4" ht="15.75">
      <c r="C324" s="102"/>
      <c r="D324" s="102"/>
    </row>
    <row r="325" spans="3:4" ht="15.75">
      <c r="C325" s="102"/>
      <c r="D325" s="102"/>
    </row>
    <row r="326" spans="3:4" ht="15.75">
      <c r="C326" s="102"/>
      <c r="D326" s="102"/>
    </row>
    <row r="327" spans="3:4" ht="15.75">
      <c r="C327" s="102"/>
      <c r="D327" s="102"/>
    </row>
    <row r="328" spans="3:4" ht="15.75">
      <c r="C328" s="102"/>
      <c r="D328" s="102"/>
    </row>
    <row r="329" spans="3:4" ht="15.75">
      <c r="C329" s="102"/>
      <c r="D329" s="102"/>
    </row>
    <row r="330" spans="3:4" ht="15.75">
      <c r="C330" s="102"/>
      <c r="D330" s="102"/>
    </row>
    <row r="331" spans="3:4" ht="15.75">
      <c r="C331" s="102"/>
      <c r="D331" s="102"/>
    </row>
    <row r="332" spans="3:4" ht="15.75">
      <c r="C332" s="102"/>
      <c r="D332" s="102"/>
    </row>
    <row r="333" spans="3:4" ht="15.75">
      <c r="C333" s="102"/>
      <c r="D333" s="102"/>
    </row>
    <row r="334" spans="3:4" ht="15.75">
      <c r="C334" s="102"/>
      <c r="D334" s="102"/>
    </row>
    <row r="335" spans="3:4" ht="15.75">
      <c r="C335" s="102"/>
      <c r="D335" s="102"/>
    </row>
    <row r="336" spans="3:4" ht="15.75">
      <c r="C336" s="102"/>
      <c r="D336" s="102"/>
    </row>
    <row r="337" spans="3:4" ht="15.75">
      <c r="C337" s="102"/>
      <c r="D337" s="102"/>
    </row>
    <row r="338" spans="3:4" ht="15.75">
      <c r="C338" s="102"/>
      <c r="D338" s="102"/>
    </row>
    <row r="339" spans="3:4" ht="15.75">
      <c r="C339" s="102"/>
      <c r="D339" s="102"/>
    </row>
    <row r="340" spans="3:4" ht="15.75">
      <c r="C340" s="102"/>
      <c r="D340" s="102"/>
    </row>
    <row r="341" spans="3:4" ht="15.75">
      <c r="C341" s="102"/>
      <c r="D341" s="102"/>
    </row>
    <row r="342" spans="3:4" ht="15.75">
      <c r="C342" s="102"/>
      <c r="D342" s="102"/>
    </row>
    <row r="343" spans="3:4" ht="15.75">
      <c r="C343" s="102"/>
      <c r="D343" s="102"/>
    </row>
    <row r="344" spans="3:4" ht="15.75">
      <c r="C344" s="102"/>
      <c r="D344" s="102"/>
    </row>
    <row r="345" spans="3:4" ht="15.75">
      <c r="C345" s="102"/>
      <c r="D345" s="102"/>
    </row>
    <row r="346" spans="3:4" ht="15.75">
      <c r="C346" s="102"/>
      <c r="D346" s="102"/>
    </row>
    <row r="347" spans="3:4" ht="15.75">
      <c r="C347" s="102"/>
      <c r="D347" s="102"/>
    </row>
    <row r="348" spans="3:4" ht="15.75">
      <c r="C348" s="102"/>
      <c r="D348" s="102"/>
    </row>
    <row r="349" spans="3:4" ht="15.75">
      <c r="C349" s="102"/>
      <c r="D349" s="102"/>
    </row>
    <row r="350" spans="3:4" ht="15.75">
      <c r="C350" s="102"/>
      <c r="D350" s="102"/>
    </row>
    <row r="351" spans="3:4" ht="15.75">
      <c r="C351" s="102"/>
      <c r="D351" s="102"/>
    </row>
    <row r="352" spans="3:4" ht="15.75">
      <c r="C352" s="102"/>
      <c r="D352" s="102"/>
    </row>
    <row r="353" spans="3:4" ht="15.75">
      <c r="C353" s="102"/>
      <c r="D353" s="102"/>
    </row>
    <row r="354" spans="3:4" ht="15.75">
      <c r="C354" s="102"/>
      <c r="D354" s="102"/>
    </row>
    <row r="355" spans="3:4" ht="15.75">
      <c r="C355" s="102"/>
      <c r="D355" s="102"/>
    </row>
    <row r="356" spans="3:4" ht="15.75">
      <c r="C356" s="102"/>
      <c r="D356" s="102"/>
    </row>
    <row r="357" spans="3:4" ht="15.75">
      <c r="C357" s="102"/>
      <c r="D357" s="102"/>
    </row>
    <row r="358" spans="3:4" ht="15.75">
      <c r="C358" s="102"/>
      <c r="D358" s="102"/>
    </row>
    <row r="359" spans="3:4" ht="15.75">
      <c r="C359" s="102"/>
      <c r="D359" s="102"/>
    </row>
    <row r="360" spans="3:4" ht="15.75">
      <c r="C360" s="102"/>
      <c r="D360" s="102"/>
    </row>
    <row r="361" spans="3:4" ht="15.75">
      <c r="C361" s="102"/>
      <c r="D361" s="102"/>
    </row>
    <row r="362" spans="3:4" ht="15.75">
      <c r="C362" s="102"/>
      <c r="D362" s="102"/>
    </row>
    <row r="363" spans="3:4" ht="15.75">
      <c r="C363" s="102"/>
      <c r="D363" s="102"/>
    </row>
    <row r="364" spans="3:4" ht="15.75">
      <c r="C364" s="102"/>
      <c r="D364" s="102"/>
    </row>
    <row r="365" spans="3:4" ht="15.75">
      <c r="C365" s="102"/>
      <c r="D365" s="102"/>
    </row>
    <row r="366" spans="3:4" ht="15.75">
      <c r="C366" s="102"/>
      <c r="D366" s="102"/>
    </row>
    <row r="367" spans="3:4" ht="15.75">
      <c r="C367" s="102"/>
      <c r="D367" s="102"/>
    </row>
    <row r="368" spans="3:4" ht="15.75">
      <c r="C368" s="102"/>
      <c r="D368" s="102"/>
    </row>
    <row r="369" spans="3:4" ht="15.75">
      <c r="C369" s="102"/>
      <c r="D369" s="102"/>
    </row>
    <row r="370" spans="3:4" ht="15.75">
      <c r="C370" s="102"/>
      <c r="D370" s="102"/>
    </row>
    <row r="371" spans="3:4" ht="15.75">
      <c r="C371" s="102"/>
      <c r="D371" s="102"/>
    </row>
    <row r="372" spans="3:4" ht="15.75">
      <c r="C372" s="102"/>
      <c r="D372" s="102"/>
    </row>
    <row r="373" spans="3:4" ht="15.75">
      <c r="C373" s="102"/>
      <c r="D373" s="102"/>
    </row>
    <row r="374" spans="3:4" ht="15.75">
      <c r="C374" s="102"/>
      <c r="D374" s="102"/>
    </row>
    <row r="375" spans="3:4" ht="15.75">
      <c r="C375" s="102"/>
      <c r="D375" s="102"/>
    </row>
    <row r="376" spans="3:4" ht="15.75">
      <c r="C376" s="102"/>
      <c r="D376" s="102"/>
    </row>
    <row r="377" spans="3:4" ht="15.75">
      <c r="C377" s="102"/>
      <c r="D377" s="102"/>
    </row>
    <row r="378" spans="3:4" ht="15.75">
      <c r="C378" s="102"/>
      <c r="D378" s="102"/>
    </row>
    <row r="379" spans="3:4" ht="15.75">
      <c r="C379" s="102"/>
      <c r="D379" s="102"/>
    </row>
    <row r="380" spans="3:4" ht="15.75">
      <c r="C380" s="102"/>
      <c r="D380" s="102"/>
    </row>
    <row r="381" spans="3:4" ht="15.75">
      <c r="C381" s="102"/>
      <c r="D381" s="102"/>
    </row>
    <row r="382" spans="3:4" ht="15.75">
      <c r="C382" s="102"/>
      <c r="D382" s="102"/>
    </row>
    <row r="383" spans="3:4" ht="15.75">
      <c r="C383" s="102"/>
      <c r="D383" s="102"/>
    </row>
    <row r="384" spans="3:4" ht="15.75">
      <c r="C384" s="102"/>
      <c r="D384" s="102"/>
    </row>
    <row r="385" spans="3:4" ht="15.75">
      <c r="C385" s="102"/>
      <c r="D385" s="102"/>
    </row>
    <row r="386" spans="3:4" ht="15.75">
      <c r="C386" s="102"/>
      <c r="D386" s="102"/>
    </row>
    <row r="387" spans="3:4" ht="15.75">
      <c r="C387" s="102"/>
      <c r="D387" s="102"/>
    </row>
    <row r="388" spans="3:4" ht="15.75">
      <c r="C388" s="102"/>
      <c r="D388" s="102"/>
    </row>
    <row r="389" spans="3:4" ht="15.75">
      <c r="C389" s="102"/>
      <c r="D389" s="102"/>
    </row>
    <row r="390" spans="3:4" ht="15.75">
      <c r="C390" s="102"/>
      <c r="D390" s="102"/>
    </row>
    <row r="391" spans="3:4" ht="15.75">
      <c r="C391" s="102"/>
      <c r="D391" s="102"/>
    </row>
    <row r="392" spans="3:4" ht="15.75">
      <c r="C392" s="102"/>
      <c r="D392" s="102"/>
    </row>
    <row r="393" spans="3:4" ht="15.75">
      <c r="C393" s="102"/>
      <c r="D393" s="102"/>
    </row>
    <row r="394" spans="3:4" ht="15.75">
      <c r="C394" s="102"/>
      <c r="D394" s="102"/>
    </row>
    <row r="395" spans="3:4" ht="15.75">
      <c r="C395" s="102"/>
      <c r="D395" s="102"/>
    </row>
    <row r="396" spans="3:4" ht="15.75">
      <c r="C396" s="102"/>
      <c r="D396" s="102"/>
    </row>
    <row r="397" spans="3:4" ht="15.75">
      <c r="C397" s="102"/>
      <c r="D397" s="102"/>
    </row>
    <row r="398" spans="3:4" ht="15.75">
      <c r="C398" s="102"/>
      <c r="D398" s="102"/>
    </row>
    <row r="399" spans="3:4" ht="15.75">
      <c r="C399" s="102"/>
      <c r="D399" s="102"/>
    </row>
    <row r="400" spans="3:4" ht="15.75">
      <c r="C400" s="102"/>
      <c r="D400" s="102"/>
    </row>
    <row r="401" spans="3:4" ht="15.75">
      <c r="C401" s="102"/>
      <c r="D401" s="102"/>
    </row>
    <row r="402" spans="3:4" ht="15.75">
      <c r="C402" s="102"/>
      <c r="D402" s="102"/>
    </row>
    <row r="403" spans="3:4" ht="15.75">
      <c r="C403" s="102"/>
      <c r="D403" s="102"/>
    </row>
    <row r="404" spans="3:4" ht="15.75">
      <c r="C404" s="102"/>
      <c r="D404" s="102"/>
    </row>
    <row r="405" spans="3:4" ht="15.75">
      <c r="C405" s="102"/>
      <c r="D405" s="102"/>
    </row>
    <row r="406" spans="3:4" ht="15.75">
      <c r="C406" s="102"/>
      <c r="D406" s="102"/>
    </row>
    <row r="407" spans="3:4" ht="15.75">
      <c r="C407" s="102"/>
      <c r="D407" s="102"/>
    </row>
    <row r="408" spans="3:4" ht="15.75">
      <c r="C408" s="102"/>
      <c r="D408" s="102"/>
    </row>
    <row r="409" spans="3:4" ht="15.75">
      <c r="C409" s="102"/>
      <c r="D409" s="102"/>
    </row>
    <row r="410" spans="3:4" ht="15.75">
      <c r="C410" s="102"/>
      <c r="D410" s="102"/>
    </row>
    <row r="411" spans="3:4" ht="15.75">
      <c r="C411" s="102"/>
      <c r="D411" s="102"/>
    </row>
    <row r="412" spans="3:4" ht="15.75">
      <c r="C412" s="102"/>
      <c r="D412" s="102"/>
    </row>
    <row r="413" spans="3:4" ht="15.75">
      <c r="C413" s="102"/>
      <c r="D413" s="102"/>
    </row>
    <row r="414" spans="3:4" ht="15.75">
      <c r="C414" s="102"/>
      <c r="D414" s="102"/>
    </row>
    <row r="415" spans="3:4" ht="15.75">
      <c r="C415" s="102"/>
      <c r="D415" s="102"/>
    </row>
    <row r="416" spans="3:4" ht="15.75">
      <c r="C416" s="102"/>
      <c r="D416" s="102"/>
    </row>
    <row r="417" spans="3:4" ht="15.75">
      <c r="C417" s="102"/>
      <c r="D417" s="102"/>
    </row>
    <row r="418" spans="3:4" ht="15.75">
      <c r="C418" s="102"/>
      <c r="D418" s="102"/>
    </row>
    <row r="419" spans="3:4" ht="15.75">
      <c r="C419" s="102"/>
      <c r="D419" s="102"/>
    </row>
    <row r="420" spans="3:4" ht="15.75">
      <c r="C420" s="102"/>
      <c r="D420" s="102"/>
    </row>
    <row r="421" spans="3:4" ht="15.75">
      <c r="C421" s="102"/>
      <c r="D421" s="102"/>
    </row>
    <row r="422" spans="3:4" ht="15.75">
      <c r="C422" s="102"/>
      <c r="D422" s="102"/>
    </row>
    <row r="423" spans="3:4" ht="15.75">
      <c r="C423" s="102"/>
      <c r="D423" s="102"/>
    </row>
    <row r="424" spans="3:4" ht="15.75">
      <c r="C424" s="102"/>
      <c r="D424" s="102"/>
    </row>
    <row r="425" spans="3:4" ht="15.75">
      <c r="C425" s="102"/>
      <c r="D425" s="102"/>
    </row>
    <row r="426" spans="3:4" ht="15.75">
      <c r="C426" s="102"/>
      <c r="D426" s="102"/>
    </row>
    <row r="427" spans="3:4" ht="15.75">
      <c r="C427" s="102"/>
      <c r="D427" s="102"/>
    </row>
    <row r="428" spans="3:4" ht="15.75">
      <c r="C428" s="102"/>
      <c r="D428" s="102"/>
    </row>
    <row r="429" spans="3:4" ht="15.75">
      <c r="C429" s="102"/>
      <c r="D429" s="102"/>
    </row>
    <row r="430" spans="3:4" ht="15.75">
      <c r="C430" s="102"/>
      <c r="D430" s="102"/>
    </row>
    <row r="431" spans="3:4" ht="15.75">
      <c r="C431" s="102"/>
      <c r="D431" s="102"/>
    </row>
    <row r="432" spans="3:4" ht="15.75">
      <c r="C432" s="102"/>
      <c r="D432" s="102"/>
    </row>
    <row r="433" spans="3:4" ht="15.75">
      <c r="C433" s="102"/>
      <c r="D433" s="102"/>
    </row>
    <row r="434" spans="3:4" ht="15.75">
      <c r="C434" s="102"/>
      <c r="D434" s="102"/>
    </row>
    <row r="435" spans="3:4" ht="15.75">
      <c r="C435" s="102"/>
      <c r="D435" s="102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3" bottom="0.39" header="0.24" footer="0.23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7">
      <pane xSplit="4" topLeftCell="E1" activePane="topRight" state="frozen"/>
      <selection pane="topLeft" activeCell="A4" sqref="A4"/>
      <selection pane="topRight" activeCell="B27" sqref="B27"/>
    </sheetView>
  </sheetViews>
  <sheetFormatPr defaultColWidth="9.33203125" defaultRowHeight="12.75"/>
  <cols>
    <col min="1" max="1" width="46.66015625" style="86" customWidth="1"/>
    <col min="2" max="2" width="17.83203125" style="86" customWidth="1"/>
    <col min="3" max="3" width="18.16015625" style="86" customWidth="1"/>
    <col min="4" max="4" width="18.33203125" style="86" customWidth="1"/>
    <col min="5" max="16384" width="12" style="86" customWidth="1"/>
  </cols>
  <sheetData>
    <row r="1" spans="1:4" ht="15.75">
      <c r="A1" s="127" t="s">
        <v>44</v>
      </c>
      <c r="B1" s="127"/>
      <c r="C1" s="127"/>
      <c r="D1" s="127"/>
    </row>
    <row r="2" spans="1:4" ht="15.75">
      <c r="A2" s="127" t="s">
        <v>93</v>
      </c>
      <c r="B2" s="127"/>
      <c r="C2" s="127"/>
      <c r="D2" s="127"/>
    </row>
    <row r="3" spans="1:4" ht="15.75">
      <c r="A3" s="128" t="s">
        <v>97</v>
      </c>
      <c r="B3" s="129"/>
      <c r="C3" s="129"/>
      <c r="D3" s="129"/>
    </row>
    <row r="4" spans="1:4" ht="6.75" customHeight="1">
      <c r="A4" s="87"/>
      <c r="B4" s="87"/>
      <c r="C4" s="87"/>
      <c r="D4" s="88"/>
    </row>
    <row r="5" spans="1:4" ht="28.5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27" customHeight="1">
      <c r="A7" s="137"/>
      <c r="B7" s="132"/>
      <c r="C7" s="132"/>
      <c r="D7" s="132"/>
    </row>
    <row r="8" spans="1:4" ht="24" customHeight="1">
      <c r="A8" s="89" t="s">
        <v>50</v>
      </c>
      <c r="B8" s="89"/>
      <c r="C8" s="89"/>
      <c r="D8" s="89"/>
    </row>
    <row r="9" spans="1:4" ht="15.75">
      <c r="A9" s="90" t="s">
        <v>51</v>
      </c>
      <c r="B9" s="35">
        <f>'[2]heves'!$L44</f>
        <v>8285</v>
      </c>
      <c r="C9" s="36">
        <f>B9/$B$11*100</f>
        <v>52.27129337539432</v>
      </c>
      <c r="D9" s="36">
        <f>'[2]heves'!$L3/'[2]heves'!$L$5*100</f>
        <v>51.744346387203535</v>
      </c>
    </row>
    <row r="10" spans="1:4" s="92" customFormat="1" ht="15.75">
      <c r="A10" s="91" t="s">
        <v>52</v>
      </c>
      <c r="B10" s="38">
        <f>'[2]heves'!$L45</f>
        <v>7565</v>
      </c>
      <c r="C10" s="39">
        <f>B10/$B$11*100</f>
        <v>47.72870662460568</v>
      </c>
      <c r="D10" s="39">
        <f>'[2]heves'!$L4/'[2]heves'!$L$5*100</f>
        <v>48.255653612796465</v>
      </c>
    </row>
    <row r="11" spans="1:4" s="94" customFormat="1" ht="20.25" customHeight="1">
      <c r="A11" s="93" t="s">
        <v>53</v>
      </c>
      <c r="B11" s="42">
        <f>'[2]heves'!$L46</f>
        <v>15850</v>
      </c>
      <c r="C11" s="43">
        <f>B11/$B$11*100</f>
        <v>100</v>
      </c>
      <c r="D11" s="43">
        <f>SUM(D9:D10)</f>
        <v>100</v>
      </c>
    </row>
    <row r="12" spans="1:4" s="92" customFormat="1" ht="24" customHeight="1">
      <c r="A12" s="95" t="s">
        <v>54</v>
      </c>
      <c r="B12" s="38"/>
      <c r="C12" s="39"/>
      <c r="D12" s="39"/>
    </row>
    <row r="13" spans="1:4" ht="15.75">
      <c r="A13" s="90" t="s">
        <v>55</v>
      </c>
      <c r="B13" s="35">
        <f>'[2]heves'!$L48</f>
        <v>5128.4679295446995</v>
      </c>
      <c r="C13" s="36">
        <f aca="true" t="shared" si="0" ref="C13:C18">B13/$B$11*100</f>
        <v>32.35626453971419</v>
      </c>
      <c r="D13" s="36">
        <f>'[2]heves'!$L7/'[2]heves'!$L$5*100</f>
        <v>32.51516822945394</v>
      </c>
    </row>
    <row r="14" spans="1:4" s="92" customFormat="1" ht="15.75">
      <c r="A14" s="91" t="s">
        <v>56</v>
      </c>
      <c r="B14" s="38">
        <f>'[2]heves'!$L49</f>
        <v>3974.8786972416087</v>
      </c>
      <c r="C14" s="39">
        <f t="shared" si="0"/>
        <v>25.07809903622466</v>
      </c>
      <c r="D14" s="39">
        <f>'[2]heves'!$L8/'[2]heves'!$L$5*100</f>
        <v>24.33811362382791</v>
      </c>
    </row>
    <row r="15" spans="1:4" ht="15.75">
      <c r="A15" s="90" t="s">
        <v>57</v>
      </c>
      <c r="B15" s="35">
        <f>'[2]heves'!$L50</f>
        <v>4365.7294782319705</v>
      </c>
      <c r="C15" s="36">
        <f t="shared" si="0"/>
        <v>27.544034562977732</v>
      </c>
      <c r="D15" s="36">
        <f>'[2]heves'!$L9/'[2]heves'!$L$5*100</f>
        <v>25.965250965250963</v>
      </c>
    </row>
    <row r="16" spans="1:4" s="92" customFormat="1" ht="15.75">
      <c r="A16" s="91" t="s">
        <v>58</v>
      </c>
      <c r="B16" s="38">
        <f>'[2]heves'!$L51</f>
        <v>13469.076105018277</v>
      </c>
      <c r="C16" s="39">
        <f t="shared" si="0"/>
        <v>84.97839813891657</v>
      </c>
      <c r="D16" s="39">
        <f>'[2]heves'!$L10/'[2]heves'!$L$5*100</f>
        <v>82.81853281853282</v>
      </c>
    </row>
    <row r="17" spans="1:4" ht="15.75">
      <c r="A17" s="90" t="s">
        <v>59</v>
      </c>
      <c r="B17" s="35">
        <f>'[2]heves'!$L52</f>
        <v>2380.9238949817213</v>
      </c>
      <c r="C17" s="36">
        <f t="shared" si="0"/>
        <v>15.021601861083415</v>
      </c>
      <c r="D17" s="36">
        <f>'[2]heves'!$L11/'[2]heves'!$L$5*100</f>
        <v>17.18146718146718</v>
      </c>
    </row>
    <row r="18" spans="1:4" s="97" customFormat="1" ht="20.25" customHeight="1">
      <c r="A18" s="96" t="s">
        <v>53</v>
      </c>
      <c r="B18" s="47">
        <f>'[2]heves'!$L53</f>
        <v>15849.999999999998</v>
      </c>
      <c r="C18" s="48">
        <f t="shared" si="0"/>
        <v>99.99999999999999</v>
      </c>
      <c r="D18" s="48">
        <f>SUM(D16:D17)</f>
        <v>100</v>
      </c>
    </row>
    <row r="19" spans="1:4" ht="24" customHeight="1">
      <c r="A19" s="98" t="s">
        <v>60</v>
      </c>
      <c r="B19" s="35"/>
      <c r="C19" s="36"/>
      <c r="D19" s="36"/>
    </row>
    <row r="20" spans="1:5" s="92" customFormat="1" ht="15.75">
      <c r="A20" s="91" t="s">
        <v>61</v>
      </c>
      <c r="B20" s="38">
        <f>'[2]heves'!$L55</f>
        <v>498</v>
      </c>
      <c r="C20" s="39">
        <f aca="true" t="shared" si="1" ref="C20:C26">B20/$B$11*100</f>
        <v>3.141955835962145</v>
      </c>
      <c r="D20" s="39">
        <f>'[2]heves'!$L14/'[2]heves'!$L$5*100</f>
        <v>3.6334804191947048</v>
      </c>
      <c r="E20" s="99"/>
    </row>
    <row r="21" spans="1:4" ht="15.75">
      <c r="A21" s="90" t="s">
        <v>62</v>
      </c>
      <c r="B21" s="35">
        <f>'[2]heves'!$L56</f>
        <v>2268</v>
      </c>
      <c r="C21" s="36">
        <f t="shared" si="1"/>
        <v>14.309148264984229</v>
      </c>
      <c r="D21" s="36">
        <f>'[2]heves'!$L15/'[2]heves'!$L$5*100</f>
        <v>14.50634307777165</v>
      </c>
    </row>
    <row r="22" spans="1:4" s="92" customFormat="1" ht="15.75">
      <c r="A22" s="91" t="s">
        <v>63</v>
      </c>
      <c r="B22" s="38">
        <f>'[2]heves'!$L57</f>
        <v>4766</v>
      </c>
      <c r="C22" s="39">
        <f t="shared" si="1"/>
        <v>30.069400630914828</v>
      </c>
      <c r="D22" s="39">
        <f>'[2]heves'!$L16/'[2]heves'!$L$5*100</f>
        <v>29.316050744622174</v>
      </c>
    </row>
    <row r="23" spans="1:4" ht="15.75">
      <c r="A23" s="90" t="s">
        <v>64</v>
      </c>
      <c r="B23" s="35">
        <f>'[2]heves'!$L58</f>
        <v>3763</v>
      </c>
      <c r="C23" s="36">
        <f t="shared" si="1"/>
        <v>23.741324921135647</v>
      </c>
      <c r="D23" s="36">
        <f>'[2]heves'!$L17/'[2]heves'!$L$5*100</f>
        <v>23.248758963044676</v>
      </c>
    </row>
    <row r="24" spans="1:4" s="92" customFormat="1" ht="15.75">
      <c r="A24" s="91" t="s">
        <v>65</v>
      </c>
      <c r="B24" s="38">
        <f>'[2]heves'!$L59</f>
        <v>3443</v>
      </c>
      <c r="C24" s="39">
        <f t="shared" si="1"/>
        <v>21.722397476340692</v>
      </c>
      <c r="D24" s="39">
        <f>'[2]heves'!$L18/'[2]heves'!$L$5*100</f>
        <v>22.559293987865416</v>
      </c>
    </row>
    <row r="25" spans="1:4" ht="15.75">
      <c r="A25" s="90" t="s">
        <v>66</v>
      </c>
      <c r="B25" s="35">
        <f>'[2]heves'!$L60</f>
        <v>1112</v>
      </c>
      <c r="C25" s="36">
        <f t="shared" si="1"/>
        <v>7.0157728706624605</v>
      </c>
      <c r="D25" s="36">
        <f>'[2]heves'!$L19/'[2]heves'!$L$5*100</f>
        <v>6.73607280750138</v>
      </c>
    </row>
    <row r="26" spans="1:4" s="97" customFormat="1" ht="22.5" customHeight="1">
      <c r="A26" s="96" t="s">
        <v>53</v>
      </c>
      <c r="B26" s="47">
        <f>'[2]heves'!$L61</f>
        <v>15850</v>
      </c>
      <c r="C26" s="48">
        <f t="shared" si="1"/>
        <v>100</v>
      </c>
      <c r="D26" s="48">
        <f>SUM(D20:D25)</f>
        <v>100</v>
      </c>
    </row>
    <row r="27" spans="1:4" ht="23.25" customHeight="1">
      <c r="A27" s="98" t="s">
        <v>96</v>
      </c>
      <c r="B27" s="35"/>
      <c r="C27" s="36"/>
      <c r="D27" s="36">
        <f>'[2]heves'!$L21/'[2]heves'!$L$5*100</f>
        <v>0</v>
      </c>
    </row>
    <row r="28" spans="1:4" s="92" customFormat="1" ht="15.75">
      <c r="A28" s="91" t="s">
        <v>67</v>
      </c>
      <c r="B28" s="38">
        <f>'[2]heves'!$L63</f>
        <v>1616</v>
      </c>
      <c r="C28" s="39">
        <f aca="true" t="shared" si="2" ref="C28:C34">B28/$B$11*100</f>
        <v>10.195583596214512</v>
      </c>
      <c r="D28" s="39">
        <f>'[2]heves'!$L22/'[2]heves'!$L$5*100</f>
        <v>10.004136789851076</v>
      </c>
    </row>
    <row r="29" spans="1:4" ht="15.75">
      <c r="A29" s="90" t="s">
        <v>68</v>
      </c>
      <c r="B29" s="35">
        <f>'[2]heves'!$L64</f>
        <v>5649</v>
      </c>
      <c r="C29" s="36">
        <f t="shared" si="2"/>
        <v>35.6403785488959</v>
      </c>
      <c r="D29" s="36">
        <f>'[2]heves'!$L23/'[2]heves'!$L$5*100</f>
        <v>35.93491450634308</v>
      </c>
    </row>
    <row r="30" spans="1:4" s="92" customFormat="1" ht="15.75">
      <c r="A30" s="91" t="s">
        <v>69</v>
      </c>
      <c r="B30" s="38">
        <f>'[2]heves'!$L65</f>
        <v>4625</v>
      </c>
      <c r="C30" s="39">
        <f t="shared" si="2"/>
        <v>29.179810725552052</v>
      </c>
      <c r="D30" s="39">
        <f>'[2]heves'!$L24/'[2]heves'!$L$5*100</f>
        <v>28.688637617209046</v>
      </c>
    </row>
    <row r="31" spans="1:4" ht="15.75">
      <c r="A31" s="90" t="s">
        <v>70</v>
      </c>
      <c r="B31" s="35">
        <f>'[2]heves'!$L66</f>
        <v>2131</v>
      </c>
      <c r="C31" s="36">
        <f t="shared" si="2"/>
        <v>13.444794952681388</v>
      </c>
      <c r="D31" s="36">
        <f>'[2]heves'!$L25/'[2]heves'!$L$5*100</f>
        <v>13.79619415333701</v>
      </c>
    </row>
    <row r="32" spans="1:4" s="92" customFormat="1" ht="15.75">
      <c r="A32" s="91" t="s">
        <v>71</v>
      </c>
      <c r="B32" s="38">
        <f>'[2]heves'!$L67</f>
        <v>1152</v>
      </c>
      <c r="C32" s="39">
        <f t="shared" si="2"/>
        <v>7.26813880126183</v>
      </c>
      <c r="D32" s="39">
        <f>'[2]heves'!$L26/'[2]heves'!$L$5*100</f>
        <v>7.0394373965802535</v>
      </c>
    </row>
    <row r="33" spans="1:4" ht="15.75">
      <c r="A33" s="90" t="s">
        <v>72</v>
      </c>
      <c r="B33" s="35">
        <f>'[2]heves'!$L68</f>
        <v>677</v>
      </c>
      <c r="C33" s="36">
        <f t="shared" si="2"/>
        <v>4.271293375394322</v>
      </c>
      <c r="D33" s="36">
        <f>'[2]heves'!$L27/'[2]heves'!$L$5*100</f>
        <v>4.536679536679537</v>
      </c>
    </row>
    <row r="34" spans="1:4" s="97" customFormat="1" ht="21" customHeight="1">
      <c r="A34" s="96" t="s">
        <v>53</v>
      </c>
      <c r="B34" s="47">
        <f>'[2]heves'!$L69</f>
        <v>15850</v>
      </c>
      <c r="C34" s="48">
        <f t="shared" si="2"/>
        <v>100</v>
      </c>
      <c r="D34" s="48">
        <f>SUM(D27:D33)</f>
        <v>100.00000000000001</v>
      </c>
    </row>
    <row r="35" spans="1:4" ht="25.5" customHeight="1">
      <c r="A35" s="98" t="s">
        <v>73</v>
      </c>
      <c r="B35" s="35"/>
      <c r="C35" s="36"/>
      <c r="D35" s="36"/>
    </row>
    <row r="36" spans="1:4" s="92" customFormat="1" ht="15.75">
      <c r="A36" s="91" t="s">
        <v>74</v>
      </c>
      <c r="B36" s="38">
        <f>'[2]heves'!$L71</f>
        <v>149</v>
      </c>
      <c r="C36" s="39">
        <f aca="true" t="shared" si="3" ref="C36:C47">B36/$B$11*100</f>
        <v>0.9400630914826498</v>
      </c>
      <c r="D36" s="39">
        <f>'[2]heves'!$L30/'[2]heves'!$L$5*100</f>
        <v>1.530612244897959</v>
      </c>
    </row>
    <row r="37" spans="1:4" ht="15.75">
      <c r="A37" s="90" t="s">
        <v>75</v>
      </c>
      <c r="B37" s="35">
        <f>'[2]heves'!$L72</f>
        <v>1151</v>
      </c>
      <c r="C37" s="36">
        <f t="shared" si="3"/>
        <v>7.261829652996846</v>
      </c>
      <c r="D37" s="36">
        <f>'[2]heves'!$L31/'[2]heves'!$L$5*100</f>
        <v>7.5289575289575295</v>
      </c>
    </row>
    <row r="38" spans="1:4" s="92" customFormat="1" ht="15.75">
      <c r="A38" s="91" t="s">
        <v>76</v>
      </c>
      <c r="B38" s="38">
        <f>'[2]heves'!$L73</f>
        <v>559</v>
      </c>
      <c r="C38" s="39">
        <f t="shared" si="3"/>
        <v>3.5268138801261832</v>
      </c>
      <c r="D38" s="39">
        <f>'[2]heves'!$L32/'[2]heves'!$L$5*100</f>
        <v>3.8816878102592387</v>
      </c>
    </row>
    <row r="39" spans="1:4" ht="15.75">
      <c r="A39" s="90" t="s">
        <v>77</v>
      </c>
      <c r="B39" s="35">
        <f>'[2]heves'!$L74</f>
        <v>921</v>
      </c>
      <c r="C39" s="36">
        <f t="shared" si="3"/>
        <v>5.8107255520504735</v>
      </c>
      <c r="D39" s="36">
        <f>'[2]heves'!$L33/'[2]heves'!$L$5*100</f>
        <v>6.715388858246</v>
      </c>
    </row>
    <row r="40" spans="1:4" s="92" customFormat="1" ht="15.75">
      <c r="A40" s="91" t="s">
        <v>78</v>
      </c>
      <c r="B40" s="38">
        <f>'[2]heves'!$L75</f>
        <v>13070</v>
      </c>
      <c r="C40" s="39">
        <f t="shared" si="3"/>
        <v>82.46056782334385</v>
      </c>
      <c r="D40" s="39">
        <f>'[2]heves'!$L34/'[2]heves'!$L$5*100</f>
        <v>80.34335355763928</v>
      </c>
    </row>
    <row r="41" spans="1:4" s="94" customFormat="1" ht="23.25" customHeight="1">
      <c r="A41" s="93" t="s">
        <v>53</v>
      </c>
      <c r="B41" s="42">
        <f>'[2]heves'!$L76</f>
        <v>15850</v>
      </c>
      <c r="C41" s="43">
        <f t="shared" si="3"/>
        <v>100</v>
      </c>
      <c r="D41" s="43">
        <f>SUM(D36:D40)</f>
        <v>100</v>
      </c>
    </row>
    <row r="42" spans="1:4" ht="15.75">
      <c r="A42" s="100" t="s">
        <v>74</v>
      </c>
      <c r="B42" s="38">
        <f>'[2]heves'!$L77</f>
        <v>1845</v>
      </c>
      <c r="C42" s="39">
        <f t="shared" si="3"/>
        <v>11.6403785488959</v>
      </c>
      <c r="D42" s="39">
        <f>'[2]heves'!$L36/'[2]heves'!$L$5*100</f>
        <v>13.327357970215111</v>
      </c>
    </row>
    <row r="43" spans="1:4" ht="15.75">
      <c r="A43" s="90" t="s">
        <v>79</v>
      </c>
      <c r="B43" s="35">
        <f>'[2]heves'!$L78</f>
        <v>6195</v>
      </c>
      <c r="C43" s="36">
        <f t="shared" si="3"/>
        <v>39.08517350157729</v>
      </c>
      <c r="D43" s="36">
        <f>'[2]heves'!$L37/'[2]heves'!$L$5*100</f>
        <v>42.60893546607832</v>
      </c>
    </row>
    <row r="44" spans="1:4" ht="15.75">
      <c r="A44" s="100" t="s">
        <v>80</v>
      </c>
      <c r="B44" s="38">
        <f>'[2]heves'!$L79</f>
        <v>2996</v>
      </c>
      <c r="C44" s="39">
        <f t="shared" si="3"/>
        <v>18.902208201892744</v>
      </c>
      <c r="D44" s="39">
        <f>'[2]heves'!$L38/'[2]heves'!$L$5*100</f>
        <v>17.40899062327634</v>
      </c>
    </row>
    <row r="45" spans="1:4" ht="15.75">
      <c r="A45" s="90" t="s">
        <v>81</v>
      </c>
      <c r="B45" s="35">
        <f>'[2]heves'!$L80</f>
        <v>2698</v>
      </c>
      <c r="C45" s="36">
        <f t="shared" si="3"/>
        <v>17.022082018927446</v>
      </c>
      <c r="D45" s="36">
        <f>'[2]heves'!$L39/'[2]heves'!$L$5*100</f>
        <v>16.188637617209046</v>
      </c>
    </row>
    <row r="46" spans="1:4" s="92" customFormat="1" ht="15.75">
      <c r="A46" s="91" t="s">
        <v>82</v>
      </c>
      <c r="B46" s="38">
        <f>'[2]heves'!$L81</f>
        <v>2116</v>
      </c>
      <c r="C46" s="39">
        <f t="shared" si="3"/>
        <v>13.350157728706623</v>
      </c>
      <c r="D46" s="39">
        <f>'[2]heves'!$L40/'[2]heves'!$L$5*100</f>
        <v>10.46607832322118</v>
      </c>
    </row>
    <row r="47" spans="1:4" s="94" customFormat="1" ht="19.5" customHeight="1">
      <c r="A47" s="101" t="s">
        <v>53</v>
      </c>
      <c r="B47" s="54">
        <f>'[2]heves'!$L82</f>
        <v>15850</v>
      </c>
      <c r="C47" s="55">
        <f t="shared" si="3"/>
        <v>100</v>
      </c>
      <c r="D47" s="55">
        <f>SUM(D42:D46)</f>
        <v>100</v>
      </c>
    </row>
    <row r="48" spans="3:4" ht="15.75">
      <c r="C48" s="102"/>
      <c r="D48" s="102"/>
    </row>
    <row r="49" spans="3:4" ht="15.75">
      <c r="C49" s="102"/>
      <c r="D49" s="102"/>
    </row>
    <row r="50" spans="3:4" ht="15.75">
      <c r="C50" s="102"/>
      <c r="D50" s="102"/>
    </row>
    <row r="51" spans="3:4" ht="15.75">
      <c r="C51" s="102"/>
      <c r="D51" s="102"/>
    </row>
    <row r="52" spans="3:4" ht="15.75">
      <c r="C52" s="102"/>
      <c r="D52" s="102"/>
    </row>
    <row r="53" spans="3:4" ht="15.75">
      <c r="C53" s="102"/>
      <c r="D53" s="102"/>
    </row>
    <row r="54" spans="3:4" ht="15.75">
      <c r="C54" s="102"/>
      <c r="D54" s="102"/>
    </row>
    <row r="55" spans="3:4" ht="15.75">
      <c r="C55" s="102"/>
      <c r="D55" s="102"/>
    </row>
    <row r="56" spans="3:4" ht="15.75">
      <c r="C56" s="102"/>
      <c r="D56" s="102"/>
    </row>
    <row r="57" spans="3:4" ht="15.75">
      <c r="C57" s="102"/>
      <c r="D57" s="102"/>
    </row>
    <row r="58" spans="3:4" ht="15.75">
      <c r="C58" s="102"/>
      <c r="D58" s="102"/>
    </row>
    <row r="59" spans="3:4" ht="15.75">
      <c r="C59" s="102"/>
      <c r="D59" s="102"/>
    </row>
    <row r="60" spans="3:4" ht="15.75">
      <c r="C60" s="102"/>
      <c r="D60" s="102"/>
    </row>
    <row r="61" spans="3:4" ht="15.75">
      <c r="C61" s="102"/>
      <c r="D61" s="102"/>
    </row>
    <row r="62" spans="3:4" ht="15.75">
      <c r="C62" s="102"/>
      <c r="D62" s="102"/>
    </row>
    <row r="63" spans="3:4" ht="15.75">
      <c r="C63" s="102"/>
      <c r="D63" s="102"/>
    </row>
    <row r="64" spans="3:4" ht="15.75">
      <c r="C64" s="102"/>
      <c r="D64" s="102"/>
    </row>
    <row r="65" spans="3:4" ht="15.75">
      <c r="C65" s="102"/>
      <c r="D65" s="102"/>
    </row>
    <row r="66" spans="3:4" ht="15.75">
      <c r="C66" s="102"/>
      <c r="D66" s="102"/>
    </row>
    <row r="67" spans="3:4" ht="15.75">
      <c r="C67" s="102"/>
      <c r="D67" s="102"/>
    </row>
    <row r="68" spans="3:4" ht="15.75">
      <c r="C68" s="102"/>
      <c r="D68" s="102"/>
    </row>
    <row r="69" spans="3:4" ht="15.75">
      <c r="C69" s="102"/>
      <c r="D69" s="102"/>
    </row>
    <row r="70" spans="3:4" ht="15.75">
      <c r="C70" s="102"/>
      <c r="D70" s="102"/>
    </row>
    <row r="71" spans="3:4" ht="15.75">
      <c r="C71" s="102"/>
      <c r="D71" s="102"/>
    </row>
    <row r="72" spans="3:4" ht="15.75">
      <c r="C72" s="102"/>
      <c r="D72" s="102"/>
    </row>
    <row r="73" spans="3:4" ht="15.75">
      <c r="C73" s="102"/>
      <c r="D73" s="102"/>
    </row>
    <row r="74" spans="3:4" ht="15.75">
      <c r="C74" s="102"/>
      <c r="D74" s="102"/>
    </row>
    <row r="75" spans="3:4" ht="15.75">
      <c r="C75" s="102"/>
      <c r="D75" s="102"/>
    </row>
    <row r="76" spans="3:4" ht="15.75">
      <c r="C76" s="102"/>
      <c r="D76" s="102"/>
    </row>
    <row r="77" spans="3:4" ht="15.75">
      <c r="C77" s="102"/>
      <c r="D77" s="102"/>
    </row>
    <row r="78" spans="3:4" ht="15.75">
      <c r="C78" s="102"/>
      <c r="D78" s="102"/>
    </row>
    <row r="79" spans="3:4" ht="15.75">
      <c r="C79" s="102"/>
      <c r="D79" s="102"/>
    </row>
    <row r="80" spans="3:4" ht="15.75">
      <c r="C80" s="102"/>
      <c r="D80" s="102"/>
    </row>
    <row r="81" spans="3:4" ht="15.75">
      <c r="C81" s="102"/>
      <c r="D81" s="102"/>
    </row>
    <row r="82" spans="3:4" ht="15.75">
      <c r="C82" s="102"/>
      <c r="D82" s="102"/>
    </row>
    <row r="83" spans="3:4" ht="15.75">
      <c r="C83" s="102"/>
      <c r="D83" s="102"/>
    </row>
    <row r="84" spans="3:4" ht="15.75">
      <c r="C84" s="102"/>
      <c r="D84" s="102"/>
    </row>
    <row r="85" spans="3:4" ht="15.75">
      <c r="C85" s="102"/>
      <c r="D85" s="102"/>
    </row>
    <row r="86" spans="3:4" ht="15.75">
      <c r="C86" s="102"/>
      <c r="D86" s="102"/>
    </row>
    <row r="87" spans="3:4" ht="15.75">
      <c r="C87" s="102"/>
      <c r="D87" s="102"/>
    </row>
    <row r="88" spans="3:4" ht="15.75">
      <c r="C88" s="102"/>
      <c r="D88" s="102"/>
    </row>
    <row r="89" spans="3:4" ht="15.75">
      <c r="C89" s="102"/>
      <c r="D89" s="102"/>
    </row>
    <row r="90" spans="3:4" ht="15.75">
      <c r="C90" s="102"/>
      <c r="D90" s="102"/>
    </row>
    <row r="91" spans="3:4" ht="15.75">
      <c r="C91" s="102"/>
      <c r="D91" s="102"/>
    </row>
    <row r="92" spans="3:4" ht="15.75">
      <c r="C92" s="102"/>
      <c r="D92" s="102"/>
    </row>
    <row r="93" spans="3:4" ht="15.75">
      <c r="C93" s="102"/>
      <c r="D93" s="102"/>
    </row>
    <row r="94" spans="3:4" ht="15.75">
      <c r="C94" s="102"/>
      <c r="D94" s="102"/>
    </row>
    <row r="95" spans="3:4" ht="15.75">
      <c r="C95" s="102"/>
      <c r="D95" s="102"/>
    </row>
    <row r="96" spans="3:4" ht="15.75">
      <c r="C96" s="102"/>
      <c r="D96" s="102"/>
    </row>
    <row r="97" spans="3:4" ht="15.75">
      <c r="C97" s="102"/>
      <c r="D97" s="102"/>
    </row>
    <row r="98" spans="3:4" ht="15.75">
      <c r="C98" s="102"/>
      <c r="D98" s="102"/>
    </row>
    <row r="99" spans="3:4" ht="15.75">
      <c r="C99" s="102"/>
      <c r="D99" s="102"/>
    </row>
    <row r="100" spans="3:4" ht="15.75">
      <c r="C100" s="102"/>
      <c r="D100" s="102"/>
    </row>
    <row r="101" spans="3:4" ht="15.75">
      <c r="C101" s="102"/>
      <c r="D101" s="102"/>
    </row>
    <row r="102" spans="3:4" ht="15.75">
      <c r="C102" s="102"/>
      <c r="D102" s="102"/>
    </row>
    <row r="103" spans="3:4" ht="15.75">
      <c r="C103" s="102"/>
      <c r="D103" s="102"/>
    </row>
    <row r="104" spans="3:4" ht="15.75">
      <c r="C104" s="102"/>
      <c r="D104" s="102"/>
    </row>
    <row r="105" spans="3:4" ht="15.75">
      <c r="C105" s="102"/>
      <c r="D105" s="102"/>
    </row>
    <row r="106" spans="3:4" ht="15.75">
      <c r="C106" s="102"/>
      <c r="D106" s="102"/>
    </row>
    <row r="107" spans="3:4" ht="15.75">
      <c r="C107" s="102"/>
      <c r="D107" s="102"/>
    </row>
    <row r="108" spans="3:4" ht="15.75">
      <c r="C108" s="102"/>
      <c r="D108" s="102"/>
    </row>
    <row r="109" spans="3:4" ht="15.75">
      <c r="C109" s="102"/>
      <c r="D109" s="102"/>
    </row>
    <row r="110" spans="3:4" ht="15.75">
      <c r="C110" s="102"/>
      <c r="D110" s="102"/>
    </row>
    <row r="111" spans="3:4" ht="15.75">
      <c r="C111" s="102"/>
      <c r="D111" s="102"/>
    </row>
    <row r="112" spans="3:4" ht="15.75">
      <c r="C112" s="102"/>
      <c r="D112" s="102"/>
    </row>
    <row r="113" spans="3:4" ht="15.75">
      <c r="C113" s="102"/>
      <c r="D113" s="102"/>
    </row>
    <row r="114" spans="3:4" ht="15.75">
      <c r="C114" s="102"/>
      <c r="D114" s="102"/>
    </row>
    <row r="115" spans="3:4" ht="15.75">
      <c r="C115" s="102"/>
      <c r="D115" s="102"/>
    </row>
    <row r="116" spans="3:4" ht="15.75">
      <c r="C116" s="102"/>
      <c r="D116" s="102"/>
    </row>
    <row r="117" spans="3:4" ht="15.75">
      <c r="C117" s="102"/>
      <c r="D117" s="102"/>
    </row>
    <row r="118" spans="3:4" ht="15.75">
      <c r="C118" s="102"/>
      <c r="D118" s="102"/>
    </row>
    <row r="119" spans="3:4" ht="15.75">
      <c r="C119" s="102"/>
      <c r="D119" s="102"/>
    </row>
    <row r="120" spans="3:4" ht="15.75">
      <c r="C120" s="102"/>
      <c r="D120" s="102"/>
    </row>
    <row r="121" spans="3:4" ht="15.75">
      <c r="C121" s="102"/>
      <c r="D121" s="102"/>
    </row>
    <row r="122" spans="3:4" ht="15.75">
      <c r="C122" s="102"/>
      <c r="D122" s="102"/>
    </row>
    <row r="123" spans="3:4" ht="15.75">
      <c r="C123" s="102"/>
      <c r="D123" s="102"/>
    </row>
    <row r="124" spans="3:4" ht="15.75">
      <c r="C124" s="102"/>
      <c r="D124" s="102"/>
    </row>
    <row r="125" spans="3:4" ht="15.75">
      <c r="C125" s="102"/>
      <c r="D125" s="102"/>
    </row>
    <row r="126" spans="3:4" ht="15.75">
      <c r="C126" s="102"/>
      <c r="D126" s="102"/>
    </row>
    <row r="127" spans="3:4" ht="15.75">
      <c r="C127" s="102"/>
      <c r="D127" s="102"/>
    </row>
    <row r="128" spans="3:4" ht="15.75">
      <c r="C128" s="102"/>
      <c r="D128" s="102"/>
    </row>
    <row r="129" spans="3:4" ht="15.75">
      <c r="C129" s="102"/>
      <c r="D129" s="102"/>
    </row>
    <row r="130" spans="3:4" ht="15.75">
      <c r="C130" s="102"/>
      <c r="D130" s="102"/>
    </row>
    <row r="131" spans="3:4" ht="15.75">
      <c r="C131" s="102"/>
      <c r="D131" s="102"/>
    </row>
    <row r="132" spans="3:4" ht="15.75">
      <c r="C132" s="102"/>
      <c r="D132" s="102"/>
    </row>
    <row r="133" spans="3:4" ht="15.75">
      <c r="C133" s="102"/>
      <c r="D133" s="102"/>
    </row>
    <row r="134" spans="3:4" ht="15.75">
      <c r="C134" s="102"/>
      <c r="D134" s="102"/>
    </row>
    <row r="135" spans="3:4" ht="15.75">
      <c r="C135" s="102"/>
      <c r="D135" s="102"/>
    </row>
    <row r="136" spans="3:4" ht="15.75">
      <c r="C136" s="102"/>
      <c r="D136" s="102"/>
    </row>
    <row r="137" spans="3:4" ht="15.75">
      <c r="C137" s="102"/>
      <c r="D137" s="102"/>
    </row>
    <row r="138" spans="3:4" ht="15.75">
      <c r="C138" s="102"/>
      <c r="D138" s="102"/>
    </row>
    <row r="139" spans="3:4" ht="15.75">
      <c r="C139" s="102"/>
      <c r="D139" s="102"/>
    </row>
    <row r="140" spans="3:4" ht="15.75">
      <c r="C140" s="102"/>
      <c r="D140" s="102"/>
    </row>
    <row r="141" spans="3:4" ht="15.75">
      <c r="C141" s="102"/>
      <c r="D141" s="102"/>
    </row>
    <row r="142" spans="3:4" ht="15.75">
      <c r="C142" s="102"/>
      <c r="D142" s="102"/>
    </row>
    <row r="143" spans="3:4" ht="15.75">
      <c r="C143" s="102"/>
      <c r="D143" s="102"/>
    </row>
    <row r="144" spans="3:4" ht="15.75">
      <c r="C144" s="102"/>
      <c r="D144" s="102"/>
    </row>
    <row r="145" spans="3:4" ht="15.75">
      <c r="C145" s="102"/>
      <c r="D145" s="102"/>
    </row>
    <row r="146" spans="3:4" ht="15.75">
      <c r="C146" s="102"/>
      <c r="D146" s="102"/>
    </row>
    <row r="147" spans="3:4" ht="15.75">
      <c r="C147" s="102"/>
      <c r="D147" s="102"/>
    </row>
    <row r="148" spans="3:4" ht="15.75">
      <c r="C148" s="102"/>
      <c r="D148" s="102"/>
    </row>
    <row r="149" spans="3:4" ht="15.75">
      <c r="C149" s="102"/>
      <c r="D149" s="102"/>
    </row>
    <row r="150" spans="3:4" ht="15.75">
      <c r="C150" s="102"/>
      <c r="D150" s="102"/>
    </row>
    <row r="151" spans="3:4" ht="15.75">
      <c r="C151" s="102"/>
      <c r="D151" s="102"/>
    </row>
    <row r="152" spans="3:4" ht="15.75">
      <c r="C152" s="102"/>
      <c r="D152" s="102"/>
    </row>
    <row r="153" spans="3:4" ht="15.75">
      <c r="C153" s="102"/>
      <c r="D153" s="102"/>
    </row>
    <row r="154" spans="3:4" ht="15.75">
      <c r="C154" s="102"/>
      <c r="D154" s="102"/>
    </row>
    <row r="155" spans="3:4" ht="15.75">
      <c r="C155" s="102"/>
      <c r="D155" s="102"/>
    </row>
    <row r="156" spans="3:4" ht="15.75">
      <c r="C156" s="102"/>
      <c r="D156" s="102"/>
    </row>
    <row r="157" spans="3:4" ht="15.75">
      <c r="C157" s="102"/>
      <c r="D157" s="102"/>
    </row>
    <row r="158" spans="3:4" ht="15.75">
      <c r="C158" s="102"/>
      <c r="D158" s="102"/>
    </row>
    <row r="159" spans="3:4" ht="15.75">
      <c r="C159" s="102"/>
      <c r="D159" s="102"/>
    </row>
    <row r="160" spans="3:4" ht="15.75">
      <c r="C160" s="102"/>
      <c r="D160" s="102"/>
    </row>
    <row r="161" spans="3:4" ht="15.75">
      <c r="C161" s="102"/>
      <c r="D161" s="102"/>
    </row>
    <row r="162" spans="3:4" ht="15.75">
      <c r="C162" s="102"/>
      <c r="D162" s="102"/>
    </row>
    <row r="163" spans="3:4" ht="15.75">
      <c r="C163" s="102"/>
      <c r="D163" s="102"/>
    </row>
    <row r="164" spans="3:4" ht="15.75">
      <c r="C164" s="102"/>
      <c r="D164" s="102"/>
    </row>
    <row r="165" spans="3:4" ht="15.75">
      <c r="C165" s="102"/>
      <c r="D165" s="102"/>
    </row>
    <row r="166" spans="3:4" ht="15.75">
      <c r="C166" s="102"/>
      <c r="D166" s="102"/>
    </row>
    <row r="167" spans="3:4" ht="15.75">
      <c r="C167" s="102"/>
      <c r="D167" s="102"/>
    </row>
    <row r="168" spans="3:4" ht="15.75">
      <c r="C168" s="102"/>
      <c r="D168" s="102"/>
    </row>
    <row r="169" spans="3:4" ht="15.75">
      <c r="C169" s="102"/>
      <c r="D169" s="102"/>
    </row>
    <row r="170" spans="3:4" ht="15.75">
      <c r="C170" s="102"/>
      <c r="D170" s="102"/>
    </row>
    <row r="171" spans="3:4" ht="15.75">
      <c r="C171" s="102"/>
      <c r="D171" s="102"/>
    </row>
    <row r="172" spans="3:4" ht="15.75">
      <c r="C172" s="102"/>
      <c r="D172" s="102"/>
    </row>
    <row r="173" spans="3:4" ht="15.75">
      <c r="C173" s="102"/>
      <c r="D173" s="102"/>
    </row>
    <row r="174" spans="3:4" ht="15.75">
      <c r="C174" s="102"/>
      <c r="D174" s="102"/>
    </row>
    <row r="175" spans="3:4" ht="15.75">
      <c r="C175" s="102"/>
      <c r="D175" s="102"/>
    </row>
    <row r="176" spans="3:4" ht="15.75">
      <c r="C176" s="102"/>
      <c r="D176" s="102"/>
    </row>
    <row r="177" spans="3:4" ht="15.75">
      <c r="C177" s="102"/>
      <c r="D177" s="102"/>
    </row>
    <row r="178" spans="3:4" ht="15.75">
      <c r="C178" s="102"/>
      <c r="D178" s="102"/>
    </row>
    <row r="179" spans="3:4" ht="15.75">
      <c r="C179" s="102"/>
      <c r="D179" s="102"/>
    </row>
    <row r="180" spans="3:4" ht="15.75">
      <c r="C180" s="102"/>
      <c r="D180" s="102"/>
    </row>
    <row r="181" spans="3:4" ht="15.75">
      <c r="C181" s="102"/>
      <c r="D181" s="102"/>
    </row>
    <row r="182" spans="3:4" ht="15.75">
      <c r="C182" s="102"/>
      <c r="D182" s="102"/>
    </row>
    <row r="183" spans="3:4" ht="15.75">
      <c r="C183" s="102"/>
      <c r="D183" s="102"/>
    </row>
    <row r="184" spans="3:4" ht="15.75">
      <c r="C184" s="102"/>
      <c r="D184" s="102"/>
    </row>
    <row r="185" spans="3:4" ht="15.75">
      <c r="C185" s="102"/>
      <c r="D185" s="102"/>
    </row>
    <row r="186" spans="3:4" ht="15.75">
      <c r="C186" s="102"/>
      <c r="D186" s="102"/>
    </row>
    <row r="187" spans="3:4" ht="15.75">
      <c r="C187" s="102"/>
      <c r="D187" s="102"/>
    </row>
    <row r="188" spans="3:4" ht="15.75">
      <c r="C188" s="102"/>
      <c r="D188" s="102"/>
    </row>
    <row r="189" spans="3:4" ht="15.75">
      <c r="C189" s="102"/>
      <c r="D189" s="102"/>
    </row>
    <row r="190" spans="3:4" ht="15.75">
      <c r="C190" s="102"/>
      <c r="D190" s="102"/>
    </row>
    <row r="191" spans="3:4" ht="15.75">
      <c r="C191" s="102"/>
      <c r="D191" s="102"/>
    </row>
    <row r="192" spans="3:4" ht="15.75">
      <c r="C192" s="102"/>
      <c r="D192" s="102"/>
    </row>
    <row r="193" spans="3:4" ht="15.75">
      <c r="C193" s="102"/>
      <c r="D193" s="102"/>
    </row>
    <row r="194" spans="3:4" ht="15.75">
      <c r="C194" s="102"/>
      <c r="D194" s="102"/>
    </row>
    <row r="195" spans="3:4" ht="15.75">
      <c r="C195" s="102"/>
      <c r="D195" s="102"/>
    </row>
    <row r="196" spans="3:4" ht="15.75">
      <c r="C196" s="102"/>
      <c r="D196" s="102"/>
    </row>
    <row r="197" spans="3:4" ht="15.75">
      <c r="C197" s="102"/>
      <c r="D197" s="102"/>
    </row>
    <row r="198" spans="3:4" ht="15.75">
      <c r="C198" s="102"/>
      <c r="D198" s="102"/>
    </row>
    <row r="199" spans="3:4" ht="15.75">
      <c r="C199" s="102"/>
      <c r="D199" s="102"/>
    </row>
    <row r="200" spans="3:4" ht="15.75">
      <c r="C200" s="102"/>
      <c r="D200" s="102"/>
    </row>
    <row r="201" spans="3:4" ht="15.75">
      <c r="C201" s="102"/>
      <c r="D201" s="102"/>
    </row>
    <row r="202" spans="3:4" ht="15.75">
      <c r="C202" s="102"/>
      <c r="D202" s="102"/>
    </row>
    <row r="203" spans="3:4" ht="15.75">
      <c r="C203" s="102"/>
      <c r="D203" s="102"/>
    </row>
    <row r="204" spans="3:4" ht="15.75">
      <c r="C204" s="102"/>
      <c r="D204" s="102"/>
    </row>
    <row r="205" spans="3:4" ht="15.75">
      <c r="C205" s="102"/>
      <c r="D205" s="102"/>
    </row>
    <row r="206" spans="3:4" ht="15.75">
      <c r="C206" s="102"/>
      <c r="D206" s="102"/>
    </row>
    <row r="207" spans="3:4" ht="15.75">
      <c r="C207" s="102"/>
      <c r="D207" s="102"/>
    </row>
    <row r="208" spans="3:4" ht="15.75">
      <c r="C208" s="102"/>
      <c r="D208" s="102"/>
    </row>
    <row r="209" spans="3:4" ht="15.75">
      <c r="C209" s="102"/>
      <c r="D209" s="102"/>
    </row>
    <row r="210" spans="3:4" ht="15.75">
      <c r="C210" s="102"/>
      <c r="D210" s="102"/>
    </row>
    <row r="211" spans="3:4" ht="15.75">
      <c r="C211" s="102"/>
      <c r="D211" s="102"/>
    </row>
    <row r="212" spans="3:4" ht="15.75">
      <c r="C212" s="102"/>
      <c r="D212" s="102"/>
    </row>
    <row r="213" spans="3:4" ht="15.75">
      <c r="C213" s="102"/>
      <c r="D213" s="102"/>
    </row>
    <row r="214" spans="3:4" ht="15.75">
      <c r="C214" s="102"/>
      <c r="D214" s="102"/>
    </row>
    <row r="215" spans="3:4" ht="15.75">
      <c r="C215" s="102"/>
      <c r="D215" s="102"/>
    </row>
    <row r="216" spans="3:4" ht="15.75">
      <c r="C216" s="102"/>
      <c r="D216" s="102"/>
    </row>
    <row r="217" spans="3:4" ht="15.75">
      <c r="C217" s="102"/>
      <c r="D217" s="102"/>
    </row>
    <row r="218" spans="3:4" ht="15.75">
      <c r="C218" s="102"/>
      <c r="D218" s="102"/>
    </row>
    <row r="219" spans="3:4" ht="15.75">
      <c r="C219" s="102"/>
      <c r="D219" s="102"/>
    </row>
    <row r="220" spans="3:4" ht="15.75">
      <c r="C220" s="102"/>
      <c r="D220" s="102"/>
    </row>
    <row r="221" spans="3:4" ht="15.75">
      <c r="C221" s="102"/>
      <c r="D221" s="102"/>
    </row>
    <row r="222" spans="3:4" ht="15.75">
      <c r="C222" s="102"/>
      <c r="D222" s="102"/>
    </row>
    <row r="223" spans="3:4" ht="15.75">
      <c r="C223" s="102"/>
      <c r="D223" s="102"/>
    </row>
    <row r="224" spans="3:4" ht="15.75">
      <c r="C224" s="102"/>
      <c r="D224" s="102"/>
    </row>
    <row r="225" spans="3:4" ht="15.75">
      <c r="C225" s="102"/>
      <c r="D225" s="102"/>
    </row>
    <row r="226" spans="3:4" ht="15.75">
      <c r="C226" s="102"/>
      <c r="D226" s="102"/>
    </row>
    <row r="227" spans="3:4" ht="15.75">
      <c r="C227" s="102"/>
      <c r="D227" s="102"/>
    </row>
    <row r="228" spans="3:4" ht="15.75">
      <c r="C228" s="102"/>
      <c r="D228" s="102"/>
    </row>
    <row r="229" spans="3:4" ht="15.75">
      <c r="C229" s="102"/>
      <c r="D229" s="102"/>
    </row>
    <row r="230" spans="3:4" ht="15.75">
      <c r="C230" s="102"/>
      <c r="D230" s="102"/>
    </row>
    <row r="231" spans="3:4" ht="15.75">
      <c r="C231" s="102"/>
      <c r="D231" s="102"/>
    </row>
    <row r="232" spans="3:4" ht="15.75">
      <c r="C232" s="102"/>
      <c r="D232" s="102"/>
    </row>
    <row r="233" spans="3:4" ht="15.75">
      <c r="C233" s="102"/>
      <c r="D233" s="102"/>
    </row>
    <row r="234" spans="3:4" ht="15.75">
      <c r="C234" s="102"/>
      <c r="D234" s="102"/>
    </row>
    <row r="235" spans="3:4" ht="15.75">
      <c r="C235" s="102"/>
      <c r="D235" s="102"/>
    </row>
    <row r="236" spans="3:4" ht="15.75">
      <c r="C236" s="102"/>
      <c r="D236" s="102"/>
    </row>
    <row r="237" spans="3:4" ht="15.75">
      <c r="C237" s="102"/>
      <c r="D237" s="102"/>
    </row>
    <row r="238" spans="3:4" ht="15.75">
      <c r="C238" s="102"/>
      <c r="D238" s="102"/>
    </row>
    <row r="239" spans="3:4" ht="15.75">
      <c r="C239" s="102"/>
      <c r="D239" s="102"/>
    </row>
    <row r="240" spans="3:4" ht="15.75">
      <c r="C240" s="102"/>
      <c r="D240" s="102"/>
    </row>
    <row r="241" spans="3:4" ht="15.75">
      <c r="C241" s="102"/>
      <c r="D241" s="102"/>
    </row>
    <row r="242" spans="3:4" ht="15.75">
      <c r="C242" s="102"/>
      <c r="D242" s="102"/>
    </row>
    <row r="243" spans="3:4" ht="15.75">
      <c r="C243" s="102"/>
      <c r="D243" s="102"/>
    </row>
    <row r="244" spans="3:4" ht="15.75">
      <c r="C244" s="102"/>
      <c r="D244" s="102"/>
    </row>
    <row r="245" spans="3:4" ht="15.75">
      <c r="C245" s="102"/>
      <c r="D245" s="102"/>
    </row>
    <row r="246" spans="3:4" ht="15.75">
      <c r="C246" s="102"/>
      <c r="D246" s="102"/>
    </row>
    <row r="247" spans="3:4" ht="15.75">
      <c r="C247" s="102"/>
      <c r="D247" s="102"/>
    </row>
    <row r="248" spans="3:4" ht="15.75">
      <c r="C248" s="102"/>
      <c r="D248" s="102"/>
    </row>
    <row r="249" spans="3:4" ht="15.75">
      <c r="C249" s="102"/>
      <c r="D249" s="102"/>
    </row>
    <row r="250" spans="3:4" ht="15.75">
      <c r="C250" s="102"/>
      <c r="D250" s="102"/>
    </row>
    <row r="251" spans="3:4" ht="15.75">
      <c r="C251" s="102"/>
      <c r="D251" s="102"/>
    </row>
    <row r="252" spans="3:4" ht="15.75">
      <c r="C252" s="102"/>
      <c r="D252" s="102"/>
    </row>
    <row r="253" spans="3:4" ht="15.75">
      <c r="C253" s="102"/>
      <c r="D253" s="102"/>
    </row>
    <row r="254" spans="3:4" ht="15.75">
      <c r="C254" s="102"/>
      <c r="D254" s="102"/>
    </row>
    <row r="255" spans="3:4" ht="15.75">
      <c r="C255" s="102"/>
      <c r="D255" s="102"/>
    </row>
    <row r="256" spans="3:4" ht="15.75">
      <c r="C256" s="102"/>
      <c r="D256" s="102"/>
    </row>
    <row r="257" spans="3:4" ht="15.75">
      <c r="C257" s="102"/>
      <c r="D257" s="102"/>
    </row>
    <row r="258" spans="3:4" ht="15.75">
      <c r="C258" s="102"/>
      <c r="D258" s="102"/>
    </row>
    <row r="259" spans="3:4" ht="15.75">
      <c r="C259" s="102"/>
      <c r="D259" s="102"/>
    </row>
    <row r="260" spans="3:4" ht="15.75">
      <c r="C260" s="102"/>
      <c r="D260" s="102"/>
    </row>
    <row r="261" spans="3:4" ht="15.75">
      <c r="C261" s="102"/>
      <c r="D261" s="102"/>
    </row>
    <row r="262" spans="3:4" ht="15.75">
      <c r="C262" s="102"/>
      <c r="D262" s="102"/>
    </row>
    <row r="263" spans="3:4" ht="15.75">
      <c r="C263" s="102"/>
      <c r="D263" s="102"/>
    </row>
    <row r="264" spans="3:4" ht="15.75">
      <c r="C264" s="102"/>
      <c r="D264" s="102"/>
    </row>
    <row r="265" spans="3:4" ht="15.75">
      <c r="C265" s="102"/>
      <c r="D265" s="102"/>
    </row>
    <row r="266" spans="3:4" ht="15.75">
      <c r="C266" s="102"/>
      <c r="D266" s="102"/>
    </row>
    <row r="267" spans="3:4" ht="15.75">
      <c r="C267" s="102"/>
      <c r="D267" s="102"/>
    </row>
    <row r="268" spans="3:4" ht="15.75">
      <c r="C268" s="102"/>
      <c r="D268" s="102"/>
    </row>
    <row r="269" spans="3:4" ht="15.75">
      <c r="C269" s="102"/>
      <c r="D269" s="102"/>
    </row>
    <row r="270" spans="3:4" ht="15.75">
      <c r="C270" s="102"/>
      <c r="D270" s="102"/>
    </row>
    <row r="271" spans="3:4" ht="15.75">
      <c r="C271" s="102"/>
      <c r="D271" s="102"/>
    </row>
    <row r="272" spans="3:4" ht="15.75">
      <c r="C272" s="102"/>
      <c r="D272" s="102"/>
    </row>
    <row r="273" spans="3:4" ht="15.75">
      <c r="C273" s="102"/>
      <c r="D273" s="102"/>
    </row>
    <row r="274" spans="3:4" ht="15.75">
      <c r="C274" s="102"/>
      <c r="D274" s="102"/>
    </row>
    <row r="275" spans="3:4" ht="15.75">
      <c r="C275" s="102"/>
      <c r="D275" s="102"/>
    </row>
    <row r="276" spans="3:4" ht="15.75">
      <c r="C276" s="102"/>
      <c r="D276" s="102"/>
    </row>
    <row r="277" spans="3:4" ht="15.75">
      <c r="C277" s="102"/>
      <c r="D277" s="102"/>
    </row>
    <row r="278" spans="3:4" ht="15.75">
      <c r="C278" s="102"/>
      <c r="D278" s="102"/>
    </row>
    <row r="279" spans="3:4" ht="15.75">
      <c r="C279" s="102"/>
      <c r="D279" s="102"/>
    </row>
    <row r="280" spans="3:4" ht="15.75">
      <c r="C280" s="102"/>
      <c r="D280" s="102"/>
    </row>
    <row r="281" spans="3:4" ht="15.75">
      <c r="C281" s="102"/>
      <c r="D281" s="102"/>
    </row>
    <row r="282" spans="3:4" ht="15.75">
      <c r="C282" s="102"/>
      <c r="D282" s="102"/>
    </row>
    <row r="283" spans="3:4" ht="15.75">
      <c r="C283" s="102"/>
      <c r="D283" s="102"/>
    </row>
    <row r="284" spans="3:4" ht="15.75">
      <c r="C284" s="102"/>
      <c r="D284" s="102"/>
    </row>
    <row r="285" spans="3:4" ht="15.75">
      <c r="C285" s="102"/>
      <c r="D285" s="102"/>
    </row>
    <row r="286" spans="3:4" ht="15.75">
      <c r="C286" s="102"/>
      <c r="D286" s="102"/>
    </row>
    <row r="287" spans="3:4" ht="15.75">
      <c r="C287" s="102"/>
      <c r="D287" s="102"/>
    </row>
    <row r="288" spans="3:4" ht="15.75">
      <c r="C288" s="102"/>
      <c r="D288" s="102"/>
    </row>
    <row r="289" spans="3:4" ht="15.75">
      <c r="C289" s="102"/>
      <c r="D289" s="102"/>
    </row>
    <row r="290" spans="3:4" ht="15.75">
      <c r="C290" s="102"/>
      <c r="D290" s="102"/>
    </row>
    <row r="291" spans="3:4" ht="15.75">
      <c r="C291" s="102"/>
      <c r="D291" s="102"/>
    </row>
    <row r="292" spans="3:4" ht="15.75">
      <c r="C292" s="102"/>
      <c r="D292" s="102"/>
    </row>
    <row r="293" spans="3:4" ht="15.75">
      <c r="C293" s="102"/>
      <c r="D293" s="102"/>
    </row>
    <row r="294" spans="3:4" ht="15.75">
      <c r="C294" s="102"/>
      <c r="D294" s="102"/>
    </row>
    <row r="295" spans="3:4" ht="15.75">
      <c r="C295" s="102"/>
      <c r="D295" s="102"/>
    </row>
    <row r="296" spans="3:4" ht="15.75">
      <c r="C296" s="102"/>
      <c r="D296" s="102"/>
    </row>
    <row r="297" spans="3:4" ht="15.75">
      <c r="C297" s="102"/>
      <c r="D297" s="102"/>
    </row>
    <row r="298" spans="3:4" ht="15.75">
      <c r="C298" s="102"/>
      <c r="D298" s="102"/>
    </row>
    <row r="299" spans="3:4" ht="15.75">
      <c r="C299" s="102"/>
      <c r="D299" s="102"/>
    </row>
    <row r="300" spans="3:4" ht="15.75">
      <c r="C300" s="102"/>
      <c r="D300" s="102"/>
    </row>
    <row r="301" spans="3:4" ht="15.75">
      <c r="C301" s="102"/>
      <c r="D301" s="102"/>
    </row>
    <row r="302" spans="3:4" ht="15.75">
      <c r="C302" s="102"/>
      <c r="D302" s="102"/>
    </row>
    <row r="303" spans="3:4" ht="15.75">
      <c r="C303" s="102"/>
      <c r="D303" s="102"/>
    </row>
    <row r="304" spans="3:4" ht="15.75">
      <c r="C304" s="102"/>
      <c r="D304" s="102"/>
    </row>
    <row r="305" spans="3:4" ht="15.75">
      <c r="C305" s="102"/>
      <c r="D305" s="102"/>
    </row>
    <row r="306" spans="3:4" ht="15.75">
      <c r="C306" s="102"/>
      <c r="D306" s="102"/>
    </row>
    <row r="307" spans="3:4" ht="15.75">
      <c r="C307" s="102"/>
      <c r="D307" s="102"/>
    </row>
    <row r="308" spans="3:4" ht="15.75">
      <c r="C308" s="102"/>
      <c r="D308" s="102"/>
    </row>
    <row r="309" spans="3:4" ht="15.75">
      <c r="C309" s="102"/>
      <c r="D309" s="102"/>
    </row>
    <row r="310" spans="3:4" ht="15.75">
      <c r="C310" s="102"/>
      <c r="D310" s="102"/>
    </row>
    <row r="311" spans="3:4" ht="15.75">
      <c r="C311" s="102"/>
      <c r="D311" s="102"/>
    </row>
    <row r="312" spans="3:4" ht="15.75">
      <c r="C312" s="102"/>
      <c r="D312" s="102"/>
    </row>
    <row r="313" spans="3:4" ht="15.75">
      <c r="C313" s="102"/>
      <c r="D313" s="102"/>
    </row>
    <row r="314" spans="3:4" ht="15.75">
      <c r="C314" s="102"/>
      <c r="D314" s="102"/>
    </row>
    <row r="315" spans="3:4" ht="15.75">
      <c r="C315" s="102"/>
      <c r="D315" s="102"/>
    </row>
    <row r="316" spans="3:4" ht="15.75">
      <c r="C316" s="102"/>
      <c r="D316" s="102"/>
    </row>
    <row r="317" spans="3:4" ht="15.75">
      <c r="C317" s="102"/>
      <c r="D317" s="102"/>
    </row>
    <row r="318" spans="3:4" ht="15.75">
      <c r="C318" s="102"/>
      <c r="D318" s="102"/>
    </row>
    <row r="319" spans="3:4" ht="15.75">
      <c r="C319" s="102"/>
      <c r="D319" s="102"/>
    </row>
    <row r="320" spans="3:4" ht="15.75">
      <c r="C320" s="102"/>
      <c r="D320" s="102"/>
    </row>
    <row r="321" spans="3:4" ht="15.75">
      <c r="C321" s="102"/>
      <c r="D321" s="102"/>
    </row>
    <row r="322" spans="3:4" ht="15.75">
      <c r="C322" s="102"/>
      <c r="D322" s="102"/>
    </row>
    <row r="323" spans="3:4" ht="15.75">
      <c r="C323" s="102"/>
      <c r="D323" s="102"/>
    </row>
    <row r="324" spans="3:4" ht="15.75">
      <c r="C324" s="102"/>
      <c r="D324" s="102"/>
    </row>
    <row r="325" spans="3:4" ht="15.75">
      <c r="C325" s="102"/>
      <c r="D325" s="102"/>
    </row>
    <row r="326" spans="3:4" ht="15.75">
      <c r="C326" s="102"/>
      <c r="D326" s="102"/>
    </row>
    <row r="327" spans="3:4" ht="15.75">
      <c r="C327" s="102"/>
      <c r="D327" s="102"/>
    </row>
    <row r="328" spans="3:4" ht="15.75">
      <c r="C328" s="102"/>
      <c r="D328" s="102"/>
    </row>
    <row r="329" spans="3:4" ht="15.75">
      <c r="C329" s="102"/>
      <c r="D329" s="102"/>
    </row>
    <row r="330" spans="3:4" ht="15.75">
      <c r="C330" s="102"/>
      <c r="D330" s="102"/>
    </row>
    <row r="331" spans="3:4" ht="15.75">
      <c r="C331" s="102"/>
      <c r="D331" s="102"/>
    </row>
    <row r="332" spans="3:4" ht="15.75">
      <c r="C332" s="102"/>
      <c r="D332" s="102"/>
    </row>
    <row r="333" spans="3:4" ht="15.75">
      <c r="C333" s="102"/>
      <c r="D333" s="102"/>
    </row>
    <row r="334" spans="3:4" ht="15.75">
      <c r="C334" s="102"/>
      <c r="D334" s="102"/>
    </row>
    <row r="335" spans="3:4" ht="15.75">
      <c r="C335" s="102"/>
      <c r="D335" s="102"/>
    </row>
    <row r="336" spans="3:4" ht="15.75">
      <c r="C336" s="102"/>
      <c r="D336" s="102"/>
    </row>
    <row r="337" spans="3:4" ht="15.75">
      <c r="C337" s="102"/>
      <c r="D337" s="102"/>
    </row>
    <row r="338" spans="3:4" ht="15.75">
      <c r="C338" s="102"/>
      <c r="D338" s="102"/>
    </row>
    <row r="339" spans="3:4" ht="15.75">
      <c r="C339" s="102"/>
      <c r="D339" s="102"/>
    </row>
    <row r="340" spans="3:4" ht="15.75">
      <c r="C340" s="102"/>
      <c r="D340" s="102"/>
    </row>
    <row r="341" spans="3:4" ht="15.75">
      <c r="C341" s="102"/>
      <c r="D341" s="102"/>
    </row>
    <row r="342" spans="3:4" ht="15.75">
      <c r="C342" s="102"/>
      <c r="D342" s="102"/>
    </row>
    <row r="343" spans="3:4" ht="15.75">
      <c r="C343" s="102"/>
      <c r="D343" s="102"/>
    </row>
    <row r="344" spans="3:4" ht="15.75">
      <c r="C344" s="102"/>
      <c r="D344" s="102"/>
    </row>
    <row r="345" spans="3:4" ht="15.75">
      <c r="C345" s="102"/>
      <c r="D345" s="102"/>
    </row>
    <row r="346" spans="3:4" ht="15.75">
      <c r="C346" s="102"/>
      <c r="D346" s="102"/>
    </row>
    <row r="347" spans="3:4" ht="15.75">
      <c r="C347" s="102"/>
      <c r="D347" s="102"/>
    </row>
    <row r="348" spans="3:4" ht="15.75">
      <c r="C348" s="102"/>
      <c r="D348" s="102"/>
    </row>
    <row r="349" spans="3:4" ht="15.75">
      <c r="C349" s="102"/>
      <c r="D349" s="102"/>
    </row>
    <row r="350" spans="3:4" ht="15.75">
      <c r="C350" s="102"/>
      <c r="D350" s="102"/>
    </row>
    <row r="351" spans="3:4" ht="15.75">
      <c r="C351" s="102"/>
      <c r="D351" s="102"/>
    </row>
    <row r="352" spans="3:4" ht="15.75">
      <c r="C352" s="102"/>
      <c r="D352" s="102"/>
    </row>
    <row r="353" spans="3:4" ht="15.75">
      <c r="C353" s="102"/>
      <c r="D353" s="102"/>
    </row>
    <row r="354" spans="3:4" ht="15.75">
      <c r="C354" s="102"/>
      <c r="D354" s="102"/>
    </row>
    <row r="355" spans="3:4" ht="15.75">
      <c r="C355" s="102"/>
      <c r="D355" s="102"/>
    </row>
    <row r="356" spans="3:4" ht="15.75">
      <c r="C356" s="102"/>
      <c r="D356" s="102"/>
    </row>
    <row r="357" spans="3:4" ht="15.75">
      <c r="C357" s="102"/>
      <c r="D357" s="102"/>
    </row>
    <row r="358" spans="3:4" ht="15.75">
      <c r="C358" s="102"/>
      <c r="D358" s="102"/>
    </row>
    <row r="359" spans="3:4" ht="15.75">
      <c r="C359" s="102"/>
      <c r="D359" s="102"/>
    </row>
    <row r="360" spans="3:4" ht="15.75">
      <c r="C360" s="102"/>
      <c r="D360" s="102"/>
    </row>
    <row r="361" spans="3:4" ht="15.75">
      <c r="C361" s="102"/>
      <c r="D361" s="102"/>
    </row>
    <row r="362" spans="3:4" ht="15.75">
      <c r="C362" s="102"/>
      <c r="D362" s="102"/>
    </row>
    <row r="363" spans="3:4" ht="15.75">
      <c r="C363" s="102"/>
      <c r="D363" s="102"/>
    </row>
    <row r="364" spans="3:4" ht="15.75">
      <c r="C364" s="102"/>
      <c r="D364" s="102"/>
    </row>
    <row r="365" spans="3:4" ht="15.75">
      <c r="C365" s="102"/>
      <c r="D365" s="102"/>
    </row>
    <row r="366" spans="3:4" ht="15.75">
      <c r="C366" s="102"/>
      <c r="D366" s="102"/>
    </row>
    <row r="367" spans="3:4" ht="15.75">
      <c r="C367" s="102"/>
      <c r="D367" s="102"/>
    </row>
    <row r="368" spans="3:4" ht="15.75">
      <c r="C368" s="102"/>
      <c r="D368" s="102"/>
    </row>
    <row r="369" spans="3:4" ht="15.75">
      <c r="C369" s="102"/>
      <c r="D369" s="102"/>
    </row>
    <row r="370" spans="3:4" ht="15.75">
      <c r="C370" s="102"/>
      <c r="D370" s="102"/>
    </row>
    <row r="371" spans="3:4" ht="15.75">
      <c r="C371" s="102"/>
      <c r="D371" s="102"/>
    </row>
    <row r="372" spans="3:4" ht="15.75">
      <c r="C372" s="102"/>
      <c r="D372" s="102"/>
    </row>
    <row r="373" spans="3:4" ht="15.75">
      <c r="C373" s="102"/>
      <c r="D373" s="102"/>
    </row>
    <row r="374" spans="3:4" ht="15.75">
      <c r="C374" s="102"/>
      <c r="D374" s="102"/>
    </row>
    <row r="375" spans="3:4" ht="15.75">
      <c r="C375" s="102"/>
      <c r="D375" s="102"/>
    </row>
    <row r="376" spans="3:4" ht="15.75">
      <c r="C376" s="102"/>
      <c r="D376" s="102"/>
    </row>
    <row r="377" spans="3:4" ht="15.75">
      <c r="C377" s="102"/>
      <c r="D377" s="102"/>
    </row>
    <row r="378" spans="3:4" ht="15.75">
      <c r="C378" s="102"/>
      <c r="D378" s="102"/>
    </row>
    <row r="379" spans="3:4" ht="15.75">
      <c r="C379" s="102"/>
      <c r="D379" s="102"/>
    </row>
    <row r="380" spans="3:4" ht="15.75">
      <c r="C380" s="102"/>
      <c r="D380" s="102"/>
    </row>
    <row r="381" spans="3:4" ht="15.75">
      <c r="C381" s="102"/>
      <c r="D381" s="102"/>
    </row>
    <row r="382" spans="3:4" ht="15.75">
      <c r="C382" s="102"/>
      <c r="D382" s="102"/>
    </row>
    <row r="383" spans="3:4" ht="15.75">
      <c r="C383" s="102"/>
      <c r="D383" s="102"/>
    </row>
    <row r="384" spans="3:4" ht="15.75">
      <c r="C384" s="102"/>
      <c r="D384" s="102"/>
    </row>
    <row r="385" spans="3:4" ht="15.75">
      <c r="C385" s="102"/>
      <c r="D385" s="102"/>
    </row>
    <row r="386" spans="3:4" ht="15.75">
      <c r="C386" s="102"/>
      <c r="D386" s="102"/>
    </row>
    <row r="387" spans="3:4" ht="15.75">
      <c r="C387" s="102"/>
      <c r="D387" s="102"/>
    </row>
    <row r="388" spans="3:4" ht="15.75">
      <c r="C388" s="102"/>
      <c r="D388" s="102"/>
    </row>
    <row r="389" spans="3:4" ht="15.75">
      <c r="C389" s="102"/>
      <c r="D389" s="102"/>
    </row>
    <row r="390" spans="3:4" ht="15.75">
      <c r="C390" s="102"/>
      <c r="D390" s="102"/>
    </row>
    <row r="391" spans="3:4" ht="15.75">
      <c r="C391" s="102"/>
      <c r="D391" s="102"/>
    </row>
    <row r="392" spans="3:4" ht="15.75">
      <c r="C392" s="102"/>
      <c r="D392" s="102"/>
    </row>
    <row r="393" spans="3:4" ht="15.75">
      <c r="C393" s="102"/>
      <c r="D393" s="102"/>
    </row>
    <row r="394" spans="3:4" ht="15.75">
      <c r="C394" s="102"/>
      <c r="D394" s="102"/>
    </row>
    <row r="395" spans="3:4" ht="15.75">
      <c r="C395" s="102"/>
      <c r="D395" s="102"/>
    </row>
    <row r="396" spans="3:4" ht="15.75">
      <c r="C396" s="102"/>
      <c r="D396" s="102"/>
    </row>
    <row r="397" spans="3:4" ht="15.75">
      <c r="C397" s="102"/>
      <c r="D397" s="102"/>
    </row>
    <row r="398" spans="3:4" ht="15.75">
      <c r="C398" s="102"/>
      <c r="D398" s="102"/>
    </row>
    <row r="399" spans="3:4" ht="15.75">
      <c r="C399" s="102"/>
      <c r="D399" s="102"/>
    </row>
    <row r="400" spans="3:4" ht="15.75">
      <c r="C400" s="102"/>
      <c r="D400" s="102"/>
    </row>
    <row r="401" spans="3:4" ht="15.75">
      <c r="C401" s="102"/>
      <c r="D401" s="102"/>
    </row>
    <row r="402" spans="3:4" ht="15.75">
      <c r="C402" s="102"/>
      <c r="D402" s="102"/>
    </row>
    <row r="403" spans="3:4" ht="15.75">
      <c r="C403" s="102"/>
      <c r="D403" s="102"/>
    </row>
    <row r="404" spans="3:4" ht="15.75">
      <c r="C404" s="102"/>
      <c r="D404" s="102"/>
    </row>
    <row r="405" spans="3:4" ht="15.75">
      <c r="C405" s="102"/>
      <c r="D405" s="102"/>
    </row>
    <row r="406" spans="3:4" ht="15.75">
      <c r="C406" s="102"/>
      <c r="D406" s="102"/>
    </row>
    <row r="407" spans="3:4" ht="15.75">
      <c r="C407" s="102"/>
      <c r="D407" s="102"/>
    </row>
    <row r="408" spans="3:4" ht="15.75">
      <c r="C408" s="102"/>
      <c r="D408" s="102"/>
    </row>
    <row r="409" spans="3:4" ht="15.75">
      <c r="C409" s="102"/>
      <c r="D409" s="102"/>
    </row>
    <row r="410" spans="3:4" ht="15.75">
      <c r="C410" s="102"/>
      <c r="D410" s="102"/>
    </row>
    <row r="411" spans="3:4" ht="15.75">
      <c r="C411" s="102"/>
      <c r="D411" s="102"/>
    </row>
    <row r="412" spans="3:4" ht="15.75">
      <c r="C412" s="102"/>
      <c r="D412" s="102"/>
    </row>
    <row r="413" spans="3:4" ht="15.75">
      <c r="C413" s="102"/>
      <c r="D413" s="102"/>
    </row>
    <row r="414" spans="3:4" ht="15.75">
      <c r="C414" s="102"/>
      <c r="D414" s="102"/>
    </row>
    <row r="415" spans="3:4" ht="15.75">
      <c r="C415" s="102"/>
      <c r="D415" s="102"/>
    </row>
    <row r="416" spans="3:4" ht="15.75">
      <c r="C416" s="102"/>
      <c r="D416" s="102"/>
    </row>
    <row r="417" spans="3:4" ht="15.75">
      <c r="C417" s="102"/>
      <c r="D417" s="102"/>
    </row>
    <row r="418" spans="3:4" ht="15.75">
      <c r="C418" s="102"/>
      <c r="D418" s="102"/>
    </row>
    <row r="419" spans="3:4" ht="15.75">
      <c r="C419" s="102"/>
      <c r="D419" s="102"/>
    </row>
    <row r="420" spans="3:4" ht="15.75">
      <c r="C420" s="102"/>
      <c r="D420" s="102"/>
    </row>
    <row r="421" spans="3:4" ht="15.75">
      <c r="C421" s="102"/>
      <c r="D421" s="102"/>
    </row>
    <row r="422" spans="3:4" ht="15.75">
      <c r="C422" s="102"/>
      <c r="D422" s="102"/>
    </row>
    <row r="423" spans="3:4" ht="15.75">
      <c r="C423" s="102"/>
      <c r="D423" s="102"/>
    </row>
    <row r="424" spans="3:4" ht="15.75">
      <c r="C424" s="102"/>
      <c r="D424" s="102"/>
    </row>
    <row r="425" spans="3:4" ht="15.75">
      <c r="C425" s="102"/>
      <c r="D425" s="102"/>
    </row>
    <row r="426" spans="3:4" ht="15.75">
      <c r="C426" s="102"/>
      <c r="D426" s="102"/>
    </row>
    <row r="427" spans="3:4" ht="15.75">
      <c r="C427" s="102"/>
      <c r="D427" s="102"/>
    </row>
    <row r="428" spans="3:4" ht="15.75">
      <c r="C428" s="102"/>
      <c r="D428" s="102"/>
    </row>
    <row r="429" spans="3:4" ht="15.75">
      <c r="C429" s="102"/>
      <c r="D429" s="102"/>
    </row>
    <row r="430" spans="3:4" ht="15.75">
      <c r="C430" s="102"/>
      <c r="D430" s="102"/>
    </row>
    <row r="431" spans="3:4" ht="15.75">
      <c r="C431" s="102"/>
      <c r="D431" s="102"/>
    </row>
    <row r="432" spans="3:4" ht="15.75">
      <c r="C432" s="102"/>
      <c r="D432" s="102"/>
    </row>
    <row r="433" spans="3:4" ht="15.75">
      <c r="C433" s="102"/>
      <c r="D433" s="102"/>
    </row>
    <row r="434" spans="3:4" ht="15.75">
      <c r="C434" s="102"/>
      <c r="D434" s="102"/>
    </row>
    <row r="435" spans="3:4" ht="15.75">
      <c r="C435" s="102"/>
      <c r="D435" s="102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4" sqref="A4"/>
      <selection pane="topRight" activeCell="B9" sqref="B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16" t="s">
        <v>44</v>
      </c>
      <c r="B1" s="116"/>
      <c r="C1" s="116"/>
      <c r="D1" s="116"/>
    </row>
    <row r="2" spans="1:6" ht="15.75">
      <c r="A2" s="111" t="s">
        <v>95</v>
      </c>
      <c r="B2" s="111"/>
      <c r="C2" s="111"/>
      <c r="D2" s="111"/>
      <c r="E2" s="1"/>
      <c r="F2" s="1"/>
    </row>
    <row r="3" spans="1:4" ht="15.75">
      <c r="A3" s="117" t="s">
        <v>97</v>
      </c>
      <c r="B3" s="118"/>
      <c r="C3" s="118"/>
      <c r="D3" s="118"/>
    </row>
    <row r="4" spans="1:4" ht="9" customHeight="1">
      <c r="A4" s="31"/>
      <c r="B4" s="31"/>
      <c r="C4" s="31"/>
      <c r="D4" s="32"/>
    </row>
    <row r="5" spans="1:4" ht="21" customHeight="1">
      <c r="A5" s="124" t="s">
        <v>45</v>
      </c>
      <c r="B5" s="119" t="s">
        <v>46</v>
      </c>
      <c r="C5" s="122" t="s">
        <v>47</v>
      </c>
      <c r="D5" s="123"/>
    </row>
    <row r="6" spans="1:4" ht="28.5" customHeight="1">
      <c r="A6" s="125"/>
      <c r="B6" s="120"/>
      <c r="C6" s="119" t="s">
        <v>48</v>
      </c>
      <c r="D6" s="119" t="s">
        <v>49</v>
      </c>
    </row>
    <row r="7" spans="1:4" ht="26.25" customHeight="1">
      <c r="A7" s="126"/>
      <c r="B7" s="121"/>
      <c r="C7" s="121"/>
      <c r="D7" s="121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'[2]nograd'!$L44</f>
        <v>8273</v>
      </c>
      <c r="C9" s="36">
        <f>B9/$B$11*100</f>
        <v>53.47769877181642</v>
      </c>
      <c r="D9" s="36">
        <f>'[2]nograd'!$L3/'[2]nograd'!$L$5*100</f>
        <v>51.90876851401154</v>
      </c>
    </row>
    <row r="10" spans="1:4" s="40" customFormat="1" ht="15.75">
      <c r="A10" s="37" t="s">
        <v>52</v>
      </c>
      <c r="B10" s="38">
        <f>'[2]nograd'!$L45</f>
        <v>7197</v>
      </c>
      <c r="C10" s="39">
        <f aca="true" t="shared" si="0" ref="C10:C47">B10/$B$11*100</f>
        <v>46.52230122818358</v>
      </c>
      <c r="D10" s="39">
        <f>'[2]nograd'!$L4/'[2]nograd'!$L$5*100</f>
        <v>48.09123148598846</v>
      </c>
    </row>
    <row r="11" spans="1:4" s="44" customFormat="1" ht="20.25" customHeight="1">
      <c r="A11" s="41" t="s">
        <v>53</v>
      </c>
      <c r="B11" s="42">
        <f>'[2]nograd'!$L46</f>
        <v>15470</v>
      </c>
      <c r="C11" s="43">
        <f t="shared" si="0"/>
        <v>100</v>
      </c>
      <c r="D11" s="43">
        <f>SUM(D9:D10)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'[2]nograd'!$L48</f>
        <v>5055</v>
      </c>
      <c r="C13" s="36">
        <f t="shared" si="0"/>
        <v>32.67614738202973</v>
      </c>
      <c r="D13" s="36">
        <f>'[2]nograd'!$L7/'[2]nograd'!$L$5*100</f>
        <v>33.03664557402128</v>
      </c>
    </row>
    <row r="14" spans="1:4" s="40" customFormat="1" ht="15.75">
      <c r="A14" s="37" t="s">
        <v>56</v>
      </c>
      <c r="B14" s="38">
        <f>'[2]nograd'!$L49</f>
        <v>4622</v>
      </c>
      <c r="C14" s="39">
        <f t="shared" si="0"/>
        <v>29.877181641887525</v>
      </c>
      <c r="D14" s="39">
        <f>'[2]nograd'!$L8/'[2]nograd'!$L$5*100</f>
        <v>28.203880119602253</v>
      </c>
    </row>
    <row r="15" spans="1:4" ht="15.75">
      <c r="A15" s="34" t="s">
        <v>57</v>
      </c>
      <c r="B15" s="35">
        <f>'[2]nograd'!$L50</f>
        <v>3871</v>
      </c>
      <c r="C15" s="36">
        <f t="shared" si="0"/>
        <v>25.02262443438914</v>
      </c>
      <c r="D15" s="36">
        <f>'[2]nograd'!$L9/'[2]nograd'!$L$5*100</f>
        <v>24.98435435644253</v>
      </c>
    </row>
    <row r="16" spans="1:4" s="40" customFormat="1" ht="15.75">
      <c r="A16" s="37" t="s">
        <v>58</v>
      </c>
      <c r="B16" s="38">
        <f>'[2]nograd'!$L51</f>
        <v>13548</v>
      </c>
      <c r="C16" s="39">
        <f t="shared" si="0"/>
        <v>87.5759534583064</v>
      </c>
      <c r="D16" s="39">
        <f>'[2]nograd'!$L10/'[2]nograd'!$L$5*100</f>
        <v>86.22488005006605</v>
      </c>
    </row>
    <row r="17" spans="1:4" ht="15.75">
      <c r="A17" s="34" t="s">
        <v>59</v>
      </c>
      <c r="B17" s="35">
        <f>'[2]nograd'!$L52</f>
        <v>1922</v>
      </c>
      <c r="C17" s="36">
        <f t="shared" si="0"/>
        <v>12.4240465416936</v>
      </c>
      <c r="D17" s="36">
        <f>'[2]nograd'!$L11/'[2]nograd'!$L$5*100</f>
        <v>13.77511994993394</v>
      </c>
    </row>
    <row r="18" spans="1:4" s="49" customFormat="1" ht="20.25" customHeight="1">
      <c r="A18" s="46" t="s">
        <v>53</v>
      </c>
      <c r="B18" s="47">
        <f>'[2]nograd'!$L53</f>
        <v>15470</v>
      </c>
      <c r="C18" s="48">
        <f t="shared" si="0"/>
        <v>100</v>
      </c>
      <c r="D18" s="48">
        <f>SUM(D16:D17)</f>
        <v>99.99999999999999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'[2]nograd'!$L55</f>
        <v>542</v>
      </c>
      <c r="C20" s="39">
        <f t="shared" si="0"/>
        <v>3.5035552682611506</v>
      </c>
      <c r="D20" s="39">
        <f>'[2]nograd'!$L14/'[2]nograd'!$L$5*100</f>
        <v>3.4281343439260135</v>
      </c>
      <c r="E20" s="51"/>
    </row>
    <row r="21" spans="1:4" ht="15.75">
      <c r="A21" s="34" t="s">
        <v>62</v>
      </c>
      <c r="B21" s="35">
        <f>'[2]nograd'!$L56</f>
        <v>1970</v>
      </c>
      <c r="C21" s="36">
        <f t="shared" si="0"/>
        <v>12.73432449903038</v>
      </c>
      <c r="D21" s="36">
        <f>'[2]nograd'!$L15/'[2]nograd'!$L$5*100</f>
        <v>12.808566859050135</v>
      </c>
    </row>
    <row r="22" spans="1:4" s="40" customFormat="1" ht="15.75">
      <c r="A22" s="37" t="s">
        <v>63</v>
      </c>
      <c r="B22" s="38">
        <f>'[2]nograd'!$L57</f>
        <v>4254</v>
      </c>
      <c r="C22" s="39">
        <f t="shared" si="0"/>
        <v>27.498383968972206</v>
      </c>
      <c r="D22" s="39">
        <f>'[2]nograd'!$L16/'[2]nograd'!$L$5*100</f>
        <v>26.771434531673737</v>
      </c>
    </row>
    <row r="23" spans="1:4" ht="15.75">
      <c r="A23" s="34" t="s">
        <v>64</v>
      </c>
      <c r="B23" s="35">
        <f>'[2]nograd'!$L58</f>
        <v>3723</v>
      </c>
      <c r="C23" s="36">
        <f t="shared" si="0"/>
        <v>24.065934065934066</v>
      </c>
      <c r="D23" s="36">
        <f>'[2]nograd'!$L17/'[2]nograd'!$L$5*100</f>
        <v>24.240317085042765</v>
      </c>
    </row>
    <row r="24" spans="1:4" s="40" customFormat="1" ht="15.75">
      <c r="A24" s="37" t="s">
        <v>65</v>
      </c>
      <c r="B24" s="38">
        <f>'[2]nograd'!$L59</f>
        <v>3752</v>
      </c>
      <c r="C24" s="39">
        <f t="shared" si="0"/>
        <v>24.25339366515837</v>
      </c>
      <c r="D24" s="39">
        <f>'[2]nograd'!$L18/'[2]nograd'!$L$5*100</f>
        <v>24.727070440164105</v>
      </c>
    </row>
    <row r="25" spans="1:4" ht="15.75">
      <c r="A25" s="34" t="s">
        <v>66</v>
      </c>
      <c r="B25" s="35">
        <f>'[2]nograd'!$L60</f>
        <v>1229</v>
      </c>
      <c r="C25" s="36">
        <f t="shared" si="0"/>
        <v>7.944408532643826</v>
      </c>
      <c r="D25" s="36">
        <f>'[2]nograd'!$L19/'[2]nograd'!$L$5*100</f>
        <v>8.024476740143244</v>
      </c>
    </row>
    <row r="26" spans="1:4" s="49" customFormat="1" ht="22.5" customHeight="1">
      <c r="A26" s="46" t="s">
        <v>53</v>
      </c>
      <c r="B26" s="47">
        <f>'[2]nograd'!$L61</f>
        <v>15470</v>
      </c>
      <c r="C26" s="48">
        <f t="shared" si="0"/>
        <v>100</v>
      </c>
      <c r="D26" s="48">
        <f>SUM(D20:D25)</f>
        <v>99.99999999999999</v>
      </c>
    </row>
    <row r="27" spans="1:4" ht="23.25" customHeight="1">
      <c r="A27" s="50" t="s">
        <v>96</v>
      </c>
      <c r="B27" s="35"/>
      <c r="C27" s="36"/>
      <c r="D27" s="36"/>
    </row>
    <row r="28" spans="1:4" s="40" customFormat="1" ht="15.75">
      <c r="A28" s="37" t="s">
        <v>67</v>
      </c>
      <c r="B28" s="38">
        <f>'[2]nograd'!$L63</f>
        <v>1416</v>
      </c>
      <c r="C28" s="39">
        <f t="shared" si="0"/>
        <v>9.153199741435035</v>
      </c>
      <c r="D28" s="39">
        <f>'[2]nograd'!$L22/'[2]nograd'!$L$5*100</f>
        <v>9.616855573325916</v>
      </c>
    </row>
    <row r="29" spans="1:4" ht="15.75">
      <c r="A29" s="34" t="s">
        <v>68</v>
      </c>
      <c r="B29" s="35">
        <f>'[2]nograd'!$L64</f>
        <v>6233</v>
      </c>
      <c r="C29" s="36">
        <f t="shared" si="0"/>
        <v>40.29088558500323</v>
      </c>
      <c r="D29" s="36">
        <f>'[2]nograd'!$L23/'[2]nograd'!$L$5*100</f>
        <v>40.29622418468813</v>
      </c>
    </row>
    <row r="30" spans="1:4" s="40" customFormat="1" ht="15.75">
      <c r="A30" s="37" t="s">
        <v>69</v>
      </c>
      <c r="B30" s="38">
        <f>'[2]nograd'!$L65</f>
        <v>4347</v>
      </c>
      <c r="C30" s="39">
        <f t="shared" si="0"/>
        <v>28.099547511312217</v>
      </c>
      <c r="D30" s="39">
        <f>'[2]nograd'!$L24/'[2]nograd'!$L$5*100</f>
        <v>27.76580209999305</v>
      </c>
    </row>
    <row r="31" spans="1:4" ht="15.75">
      <c r="A31" s="34" t="s">
        <v>70</v>
      </c>
      <c r="B31" s="35">
        <f>'[2]nograd'!$L66</f>
        <v>2018</v>
      </c>
      <c r="C31" s="36">
        <f t="shared" si="0"/>
        <v>13.044602456367164</v>
      </c>
      <c r="D31" s="36">
        <f>'[2]nograd'!$L25/'[2]nograd'!$L$5*100</f>
        <v>13.044989917251929</v>
      </c>
    </row>
    <row r="32" spans="1:4" s="40" customFormat="1" ht="15.75">
      <c r="A32" s="37" t="s">
        <v>71</v>
      </c>
      <c r="B32" s="38">
        <f>'[2]nograd'!$L67</f>
        <v>1090</v>
      </c>
      <c r="C32" s="39">
        <f t="shared" si="0"/>
        <v>7.045895281189399</v>
      </c>
      <c r="D32" s="39">
        <f>'[2]nograd'!$L26/'[2]nograd'!$L$5*100</f>
        <v>7.2248105138724705</v>
      </c>
    </row>
    <row r="33" spans="1:4" ht="15.75">
      <c r="A33" s="34" t="s">
        <v>72</v>
      </c>
      <c r="B33" s="35">
        <f>'[2]nograd'!$L68</f>
        <v>366</v>
      </c>
      <c r="C33" s="36">
        <f t="shared" si="0"/>
        <v>2.365869424692954</v>
      </c>
      <c r="D33" s="36">
        <f>'[2]nograd'!$L27/'[2]nograd'!$L$5*100</f>
        <v>2.0513177108685072</v>
      </c>
    </row>
    <row r="34" spans="1:4" s="49" customFormat="1" ht="21" customHeight="1">
      <c r="A34" s="46" t="s">
        <v>53</v>
      </c>
      <c r="B34" s="47">
        <f>'[2]nograd'!$L69</f>
        <v>15470</v>
      </c>
      <c r="C34" s="48">
        <f t="shared" si="0"/>
        <v>100</v>
      </c>
      <c r="D34" s="48">
        <f>SUM(D28:D33)</f>
        <v>99.99999999999999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'[2]nograd'!$L71</f>
        <v>124</v>
      </c>
      <c r="C36" s="39">
        <f t="shared" si="0"/>
        <v>0.8015513897866838</v>
      </c>
      <c r="D36" s="39">
        <f>'[2]nograd'!$L30/'[2]nograd'!$L$5*100</f>
        <v>0.8622488005006606</v>
      </c>
    </row>
    <row r="37" spans="1:4" ht="15.75">
      <c r="A37" s="34" t="s">
        <v>75</v>
      </c>
      <c r="B37" s="35">
        <f>'[2]nograd'!$L72</f>
        <v>780</v>
      </c>
      <c r="C37" s="36">
        <f t="shared" si="0"/>
        <v>5.042016806722689</v>
      </c>
      <c r="D37" s="36">
        <f>'[2]nograd'!$L31/'[2]nograd'!$L$5*100</f>
        <v>5.729782351714067</v>
      </c>
    </row>
    <row r="38" spans="1:4" s="40" customFormat="1" ht="15.75">
      <c r="A38" s="37" t="s">
        <v>76</v>
      </c>
      <c r="B38" s="38">
        <f>'[2]nograd'!$L73</f>
        <v>474</v>
      </c>
      <c r="C38" s="39">
        <f t="shared" si="0"/>
        <v>3.063994828700711</v>
      </c>
      <c r="D38" s="39">
        <f>'[2]nograd'!$L32/'[2]nograd'!$L$5*100</f>
        <v>2.857937556498157</v>
      </c>
    </row>
    <row r="39" spans="1:4" ht="15.75">
      <c r="A39" s="34" t="s">
        <v>77</v>
      </c>
      <c r="B39" s="35">
        <f>'[2]nograd'!$L74</f>
        <v>827</v>
      </c>
      <c r="C39" s="36">
        <f t="shared" si="0"/>
        <v>5.345830639948287</v>
      </c>
      <c r="D39" s="36">
        <f>'[2]nograd'!$L33/'[2]nograd'!$L$5*100</f>
        <v>5.576802725818789</v>
      </c>
    </row>
    <row r="40" spans="1:4" s="40" customFormat="1" ht="15.75">
      <c r="A40" s="37" t="s">
        <v>78</v>
      </c>
      <c r="B40" s="38">
        <f>'[2]nograd'!$L75</f>
        <v>13265</v>
      </c>
      <c r="C40" s="39">
        <f t="shared" si="0"/>
        <v>85.74660633484163</v>
      </c>
      <c r="D40" s="39">
        <f>'[2]nograd'!$L34/'[2]nograd'!$L$5*100</f>
        <v>84.97322856546833</v>
      </c>
    </row>
    <row r="41" spans="1:4" s="44" customFormat="1" ht="23.25" customHeight="1">
      <c r="A41" s="41" t="s">
        <v>53</v>
      </c>
      <c r="B41" s="42">
        <f>'[2]nograd'!$L76</f>
        <v>15470</v>
      </c>
      <c r="C41" s="43">
        <f t="shared" si="0"/>
        <v>100</v>
      </c>
      <c r="D41" s="43">
        <f>SUM(D36:D40)</f>
        <v>100</v>
      </c>
    </row>
    <row r="42" spans="1:4" ht="15.75">
      <c r="A42" s="52" t="s">
        <v>74</v>
      </c>
      <c r="B42" s="38">
        <f>'[2]nograd'!$L77</f>
        <v>1504</v>
      </c>
      <c r="C42" s="39">
        <f t="shared" si="0"/>
        <v>9.722042663219135</v>
      </c>
      <c r="D42" s="39">
        <f>'[2]nograd'!$L36/'[2]nograd'!$L$5*100</f>
        <v>10.138377025241638</v>
      </c>
    </row>
    <row r="43" spans="1:4" ht="15.75">
      <c r="A43" s="34" t="s">
        <v>79</v>
      </c>
      <c r="B43" s="35">
        <f>'[2]nograd'!$L78</f>
        <v>5100</v>
      </c>
      <c r="C43" s="36">
        <f t="shared" si="0"/>
        <v>32.967032967032964</v>
      </c>
      <c r="D43" s="36">
        <f>'[2]nograd'!$L37/'[2]nograd'!$L$5*100</f>
        <v>40.435296571865656</v>
      </c>
    </row>
    <row r="44" spans="1:4" ht="15.75">
      <c r="A44" s="52" t="s">
        <v>80</v>
      </c>
      <c r="B44" s="38">
        <f>'[2]nograd'!$L79</f>
        <v>2888</v>
      </c>
      <c r="C44" s="39">
        <f t="shared" si="0"/>
        <v>18.668390433096317</v>
      </c>
      <c r="D44" s="39">
        <f>'[2]nograd'!$L38/'[2]nograd'!$L$5*100</f>
        <v>16.08372157708087</v>
      </c>
    </row>
    <row r="45" spans="1:4" ht="15.75">
      <c r="A45" s="34" t="s">
        <v>81</v>
      </c>
      <c r="B45" s="35">
        <f>'[2]nograd'!$L80</f>
        <v>3157</v>
      </c>
      <c r="C45" s="36">
        <f t="shared" si="0"/>
        <v>20.407239819004523</v>
      </c>
      <c r="D45" s="36">
        <f>'[2]nograd'!$L39/'[2]nograd'!$L$5*100</f>
        <v>17.56484250052152</v>
      </c>
    </row>
    <row r="46" spans="1:4" s="40" customFormat="1" ht="15.75">
      <c r="A46" s="37" t="s">
        <v>82</v>
      </c>
      <c r="B46" s="38">
        <f>'[2]nograd'!$L81</f>
        <v>2821</v>
      </c>
      <c r="C46" s="39">
        <f t="shared" si="0"/>
        <v>18.235294117647058</v>
      </c>
      <c r="D46" s="39">
        <f>'[2]nograd'!$L40/'[2]nograd'!$L$5*100</f>
        <v>15.777762325290315</v>
      </c>
    </row>
    <row r="47" spans="1:4" s="44" customFormat="1" ht="22.5" customHeight="1">
      <c r="A47" s="53" t="s">
        <v>53</v>
      </c>
      <c r="B47" s="54">
        <f>'[2]nograd'!$L82</f>
        <v>15470</v>
      </c>
      <c r="C47" s="55">
        <f t="shared" si="0"/>
        <v>100</v>
      </c>
      <c r="D47" s="55">
        <f>SUM(D42:D46)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D41" sqref="D41"/>
    </sheetView>
  </sheetViews>
  <sheetFormatPr defaultColWidth="9.33203125" defaultRowHeight="12.75"/>
  <cols>
    <col min="1" max="1" width="27.5" style="63" customWidth="1"/>
    <col min="2" max="10" width="12" style="63" customWidth="1"/>
    <col min="11" max="15" width="11.16015625" style="63" customWidth="1"/>
    <col min="16" max="16384" width="12" style="63" customWidth="1"/>
  </cols>
  <sheetData>
    <row r="1" spans="1:7" ht="15.75">
      <c r="A1" s="141" t="s">
        <v>83</v>
      </c>
      <c r="B1" s="141"/>
      <c r="C1" s="141"/>
      <c r="D1" s="141"/>
      <c r="E1" s="141"/>
      <c r="F1" s="141"/>
      <c r="G1" s="141"/>
    </row>
    <row r="2" spans="1:7" ht="15.75">
      <c r="A2" s="141" t="s">
        <v>33</v>
      </c>
      <c r="B2" s="141"/>
      <c r="C2" s="141"/>
      <c r="D2" s="141"/>
      <c r="E2" s="141"/>
      <c r="F2" s="141"/>
      <c r="G2" s="141"/>
    </row>
    <row r="3" spans="1:7" ht="21.75" customHeight="1">
      <c r="A3" s="142" t="s">
        <v>97</v>
      </c>
      <c r="B3" s="143"/>
      <c r="C3" s="143"/>
      <c r="D3" s="143"/>
      <c r="E3" s="143"/>
      <c r="F3" s="143"/>
      <c r="G3" s="143"/>
    </row>
    <row r="4" spans="1:7" ht="24" customHeight="1">
      <c r="A4" s="64"/>
      <c r="B4" s="144" t="s">
        <v>84</v>
      </c>
      <c r="C4" s="147" t="s">
        <v>85</v>
      </c>
      <c r="D4" s="148"/>
      <c r="E4" s="144" t="s">
        <v>86</v>
      </c>
      <c r="F4" s="144" t="s">
        <v>87</v>
      </c>
      <c r="G4" s="144" t="s">
        <v>88</v>
      </c>
    </row>
    <row r="5" spans="1:7" ht="24" customHeight="1">
      <c r="A5" s="65" t="s">
        <v>35</v>
      </c>
      <c r="B5" s="145"/>
      <c r="C5" s="57" t="s">
        <v>89</v>
      </c>
      <c r="D5" s="58" t="s">
        <v>90</v>
      </c>
      <c r="E5" s="145"/>
      <c r="F5" s="145"/>
      <c r="G5" s="145"/>
    </row>
    <row r="6" spans="1:7" ht="24" customHeight="1">
      <c r="A6" s="66"/>
      <c r="B6" s="146"/>
      <c r="C6" s="149" t="s">
        <v>91</v>
      </c>
      <c r="D6" s="150"/>
      <c r="E6" s="146"/>
      <c r="F6" s="146"/>
      <c r="G6" s="146"/>
    </row>
    <row r="7" spans="1:7" ht="18.75" customHeight="1">
      <c r="A7" s="151" t="s">
        <v>17</v>
      </c>
      <c r="B7" s="152"/>
      <c r="C7" s="152"/>
      <c r="D7" s="152"/>
      <c r="E7" s="152"/>
      <c r="F7" s="152"/>
      <c r="G7" s="153"/>
    </row>
    <row r="8" spans="1:9" s="71" customFormat="1" ht="15.75">
      <c r="A8" s="72" t="s">
        <v>2</v>
      </c>
      <c r="B8" s="20">
        <v>686</v>
      </c>
      <c r="C8" s="20">
        <v>126</v>
      </c>
      <c r="D8" s="20">
        <v>459</v>
      </c>
      <c r="E8" s="20">
        <f>SUM(B8:D8)</f>
        <v>1271</v>
      </c>
      <c r="F8" s="20">
        <f>'[1]mérleg'!N1328</f>
        <v>775</v>
      </c>
      <c r="G8" s="20">
        <v>477</v>
      </c>
      <c r="H8" s="70"/>
      <c r="I8" s="70"/>
    </row>
    <row r="9" spans="1:7" s="71" customFormat="1" ht="15.75">
      <c r="A9" s="67" t="s">
        <v>3</v>
      </c>
      <c r="B9" s="61">
        <v>85</v>
      </c>
      <c r="C9" s="68">
        <v>17</v>
      </c>
      <c r="D9" s="69">
        <v>103</v>
      </c>
      <c r="E9" s="69">
        <f aca="true" t="shared" si="0" ref="E9:E40">SUM(B9:D9)</f>
        <v>205</v>
      </c>
      <c r="F9" s="69">
        <f>'[1]mérleg'!N1329</f>
        <v>338</v>
      </c>
      <c r="G9" s="61">
        <v>54</v>
      </c>
    </row>
    <row r="10" spans="1:7" s="71" customFormat="1" ht="15.75">
      <c r="A10" s="72" t="s">
        <v>4</v>
      </c>
      <c r="B10" s="20">
        <v>161</v>
      </c>
      <c r="C10" s="73">
        <v>271</v>
      </c>
      <c r="D10" s="74">
        <v>296</v>
      </c>
      <c r="E10" s="74">
        <f t="shared" si="0"/>
        <v>728</v>
      </c>
      <c r="F10" s="74">
        <f>'[1]mérleg'!N1330</f>
        <v>535</v>
      </c>
      <c r="G10" s="20">
        <v>504</v>
      </c>
    </row>
    <row r="11" spans="1:16" s="71" customFormat="1" ht="15.75">
      <c r="A11" s="67" t="s">
        <v>5</v>
      </c>
      <c r="B11" s="61">
        <v>70</v>
      </c>
      <c r="C11" s="68">
        <v>39</v>
      </c>
      <c r="D11" s="69">
        <v>70</v>
      </c>
      <c r="E11" s="69">
        <f t="shared" si="0"/>
        <v>179</v>
      </c>
      <c r="F11" s="69">
        <f>'[1]mérleg'!N1331</f>
        <v>58</v>
      </c>
      <c r="G11" s="61">
        <v>81</v>
      </c>
      <c r="P11" s="71">
        <v>2318</v>
      </c>
    </row>
    <row r="12" spans="1:7" s="71" customFormat="1" ht="15.75">
      <c r="A12" s="72" t="s">
        <v>6</v>
      </c>
      <c r="B12" s="20">
        <v>50</v>
      </c>
      <c r="C12" s="73">
        <v>58</v>
      </c>
      <c r="D12" s="74">
        <v>0</v>
      </c>
      <c r="E12" s="74">
        <f t="shared" si="0"/>
        <v>108</v>
      </c>
      <c r="F12" s="74">
        <f>'[1]mérleg'!N1332</f>
        <v>194</v>
      </c>
      <c r="G12" s="20">
        <v>50</v>
      </c>
    </row>
    <row r="13" spans="1:7" s="71" customFormat="1" ht="15.75">
      <c r="A13" s="67" t="s">
        <v>7</v>
      </c>
      <c r="B13" s="61">
        <v>161</v>
      </c>
      <c r="C13" s="68">
        <v>108</v>
      </c>
      <c r="D13" s="69">
        <v>67</v>
      </c>
      <c r="E13" s="69">
        <f t="shared" si="0"/>
        <v>336</v>
      </c>
      <c r="F13" s="69">
        <f>'[1]mérleg'!N1333</f>
        <v>516</v>
      </c>
      <c r="G13" s="61">
        <v>83</v>
      </c>
    </row>
    <row r="14" spans="1:7" s="71" customFormat="1" ht="15.75">
      <c r="A14" s="72" t="s">
        <v>8</v>
      </c>
      <c r="B14" s="20">
        <v>188</v>
      </c>
      <c r="C14" s="73">
        <v>26</v>
      </c>
      <c r="D14" s="74">
        <v>104</v>
      </c>
      <c r="E14" s="74">
        <f t="shared" si="0"/>
        <v>318</v>
      </c>
      <c r="F14" s="74">
        <f>'[1]mérleg'!N1334</f>
        <v>512</v>
      </c>
      <c r="G14" s="20">
        <v>88</v>
      </c>
    </row>
    <row r="15" spans="1:7" s="71" customFormat="1" ht="15.75">
      <c r="A15" s="67" t="s">
        <v>9</v>
      </c>
      <c r="B15" s="61">
        <v>57</v>
      </c>
      <c r="C15" s="68">
        <v>87</v>
      </c>
      <c r="D15" s="69">
        <v>57</v>
      </c>
      <c r="E15" s="69">
        <f t="shared" si="0"/>
        <v>201</v>
      </c>
      <c r="F15" s="69">
        <f>'[1]mérleg'!N1335</f>
        <v>488</v>
      </c>
      <c r="G15" s="61">
        <v>66</v>
      </c>
    </row>
    <row r="16" spans="1:7" s="71" customFormat="1" ht="15.75">
      <c r="A16" s="72" t="s">
        <v>10</v>
      </c>
      <c r="B16" s="20">
        <v>122</v>
      </c>
      <c r="C16" s="73">
        <v>61</v>
      </c>
      <c r="D16" s="74">
        <v>54</v>
      </c>
      <c r="E16" s="74">
        <f t="shared" si="0"/>
        <v>237</v>
      </c>
      <c r="F16" s="74">
        <f>'[1]mérleg'!N1336</f>
        <v>349</v>
      </c>
      <c r="G16" s="20">
        <v>41</v>
      </c>
    </row>
    <row r="17" spans="1:7" s="71" customFormat="1" ht="15.75">
      <c r="A17" s="67" t="s">
        <v>11</v>
      </c>
      <c r="B17" s="61">
        <v>105</v>
      </c>
      <c r="C17" s="68">
        <v>32</v>
      </c>
      <c r="D17" s="69">
        <v>124</v>
      </c>
      <c r="E17" s="69">
        <f t="shared" si="0"/>
        <v>261</v>
      </c>
      <c r="F17" s="69">
        <f>'[1]mérleg'!N1337</f>
        <v>504</v>
      </c>
      <c r="G17" s="61">
        <v>94</v>
      </c>
    </row>
    <row r="18" spans="1:7" s="71" customFormat="1" ht="15.75">
      <c r="A18" s="72" t="s">
        <v>12</v>
      </c>
      <c r="B18" s="20">
        <v>114</v>
      </c>
      <c r="C18" s="73">
        <v>0</v>
      </c>
      <c r="D18" s="74">
        <v>81</v>
      </c>
      <c r="E18" s="74">
        <f t="shared" si="0"/>
        <v>195</v>
      </c>
      <c r="F18" s="74">
        <f>'[1]mérleg'!N1338</f>
        <v>208</v>
      </c>
      <c r="G18" s="20">
        <v>116</v>
      </c>
    </row>
    <row r="19" spans="1:7" s="71" customFormat="1" ht="15.75">
      <c r="A19" s="67" t="s">
        <v>13</v>
      </c>
      <c r="B19" s="61">
        <v>321</v>
      </c>
      <c r="C19" s="68">
        <v>3</v>
      </c>
      <c r="D19" s="69">
        <v>19</v>
      </c>
      <c r="E19" s="69">
        <f t="shared" si="0"/>
        <v>343</v>
      </c>
      <c r="F19" s="69">
        <f>'[1]mérleg'!N1339</f>
        <v>205</v>
      </c>
      <c r="G19" s="61">
        <v>12</v>
      </c>
    </row>
    <row r="20" spans="1:7" s="71" customFormat="1" ht="15.75">
      <c r="A20" s="72" t="s">
        <v>14</v>
      </c>
      <c r="B20" s="20">
        <v>9</v>
      </c>
      <c r="C20" s="73">
        <v>19</v>
      </c>
      <c r="D20" s="74">
        <v>12</v>
      </c>
      <c r="E20" s="74">
        <f t="shared" si="0"/>
        <v>40</v>
      </c>
      <c r="F20" s="74">
        <f>'[1]mérleg'!N1340</f>
        <v>110</v>
      </c>
      <c r="G20" s="20">
        <v>14</v>
      </c>
    </row>
    <row r="21" spans="1:7" s="71" customFormat="1" ht="15.75">
      <c r="A21" s="67" t="s">
        <v>15</v>
      </c>
      <c r="B21" s="61">
        <v>22</v>
      </c>
      <c r="C21" s="68">
        <v>9</v>
      </c>
      <c r="D21" s="69">
        <v>78</v>
      </c>
      <c r="E21" s="69">
        <f t="shared" si="0"/>
        <v>109</v>
      </c>
      <c r="F21" s="69">
        <f>'[1]mérleg'!N1341</f>
        <v>136</v>
      </c>
      <c r="G21" s="61">
        <v>37</v>
      </c>
    </row>
    <row r="22" spans="1:7" s="71" customFormat="1" ht="15.75">
      <c r="A22" s="72" t="s">
        <v>16</v>
      </c>
      <c r="B22" s="20">
        <v>77</v>
      </c>
      <c r="C22" s="73">
        <v>0</v>
      </c>
      <c r="D22" s="74">
        <v>14</v>
      </c>
      <c r="E22" s="74">
        <f t="shared" si="0"/>
        <v>91</v>
      </c>
      <c r="F22" s="74">
        <f>'[1]mérleg'!N1342</f>
        <v>131</v>
      </c>
      <c r="G22" s="20">
        <v>46</v>
      </c>
    </row>
    <row r="23" spans="1:9" s="71" customFormat="1" ht="28.5">
      <c r="A23" s="75" t="s">
        <v>17</v>
      </c>
      <c r="B23" s="62">
        <f aca="true" t="shared" si="1" ref="B23:G23">SUM(B8:B22)</f>
        <v>2228</v>
      </c>
      <c r="C23" s="62">
        <f t="shared" si="1"/>
        <v>856</v>
      </c>
      <c r="D23" s="62">
        <f t="shared" si="1"/>
        <v>1538</v>
      </c>
      <c r="E23" s="62">
        <f t="shared" si="0"/>
        <v>4622</v>
      </c>
      <c r="F23" s="62">
        <f t="shared" si="1"/>
        <v>5059</v>
      </c>
      <c r="G23" s="62">
        <f t="shared" si="1"/>
        <v>1763</v>
      </c>
      <c r="I23" s="70"/>
    </row>
    <row r="24" spans="1:16" s="71" customFormat="1" ht="19.5" customHeight="1">
      <c r="A24" s="138" t="s">
        <v>24</v>
      </c>
      <c r="B24" s="139"/>
      <c r="C24" s="139"/>
      <c r="D24" s="139"/>
      <c r="E24" s="139"/>
      <c r="F24" s="139"/>
      <c r="G24" s="140"/>
      <c r="H24" s="70"/>
      <c r="I24" s="76"/>
      <c r="J24" s="76"/>
      <c r="K24" s="76"/>
      <c r="L24" s="76"/>
      <c r="O24" s="57" t="s">
        <v>89</v>
      </c>
      <c r="P24" s="58" t="s">
        <v>90</v>
      </c>
    </row>
    <row r="25" spans="1:7" s="71" customFormat="1" ht="15.75">
      <c r="A25" s="67" t="s">
        <v>18</v>
      </c>
      <c r="B25" s="61">
        <v>230</v>
      </c>
      <c r="C25" s="81">
        <v>224</v>
      </c>
      <c r="D25" s="81">
        <v>76</v>
      </c>
      <c r="E25" s="69">
        <f t="shared" si="0"/>
        <v>530</v>
      </c>
      <c r="F25" s="69">
        <f aca="true" t="shared" si="2" ref="F25:F30">E25-G25</f>
        <v>338</v>
      </c>
      <c r="G25" s="61">
        <v>192</v>
      </c>
    </row>
    <row r="26" spans="1:7" s="71" customFormat="1" ht="15.75">
      <c r="A26" s="19" t="s">
        <v>19</v>
      </c>
      <c r="B26" s="20">
        <v>91</v>
      </c>
      <c r="C26" s="73">
        <v>226</v>
      </c>
      <c r="D26" s="74">
        <v>25</v>
      </c>
      <c r="E26" s="74">
        <f t="shared" si="0"/>
        <v>342</v>
      </c>
      <c r="F26" s="74">
        <f t="shared" si="2"/>
        <v>284</v>
      </c>
      <c r="G26" s="20">
        <v>58</v>
      </c>
    </row>
    <row r="27" spans="1:7" s="71" customFormat="1" ht="15.75">
      <c r="A27" s="67" t="s">
        <v>20</v>
      </c>
      <c r="B27" s="61">
        <v>148</v>
      </c>
      <c r="C27" s="68">
        <v>176</v>
      </c>
      <c r="D27" s="69">
        <v>63</v>
      </c>
      <c r="E27" s="69">
        <f t="shared" si="0"/>
        <v>387</v>
      </c>
      <c r="F27" s="69">
        <f t="shared" si="2"/>
        <v>276</v>
      </c>
      <c r="G27" s="61">
        <v>111</v>
      </c>
    </row>
    <row r="28" spans="1:7" s="71" customFormat="1" ht="15.75">
      <c r="A28" s="19" t="s">
        <v>21</v>
      </c>
      <c r="B28" s="20">
        <v>105</v>
      </c>
      <c r="C28" s="73">
        <v>59</v>
      </c>
      <c r="D28" s="74">
        <v>34</v>
      </c>
      <c r="E28" s="74">
        <f t="shared" si="0"/>
        <v>198</v>
      </c>
      <c r="F28" s="74">
        <f t="shared" si="2"/>
        <v>141</v>
      </c>
      <c r="G28" s="20">
        <v>57</v>
      </c>
    </row>
    <row r="29" spans="1:7" s="71" customFormat="1" ht="15.75">
      <c r="A29" s="67" t="s">
        <v>22</v>
      </c>
      <c r="B29" s="61">
        <v>30</v>
      </c>
      <c r="C29" s="68">
        <v>17</v>
      </c>
      <c r="D29" s="69">
        <v>10</v>
      </c>
      <c r="E29" s="69">
        <f t="shared" si="0"/>
        <v>57</v>
      </c>
      <c r="F29" s="69">
        <f t="shared" si="2"/>
        <v>30</v>
      </c>
      <c r="G29" s="61">
        <v>27</v>
      </c>
    </row>
    <row r="30" spans="1:7" s="71" customFormat="1" ht="15.75">
      <c r="A30" s="19" t="s">
        <v>23</v>
      </c>
      <c r="B30" s="20">
        <v>8</v>
      </c>
      <c r="C30" s="73">
        <v>3</v>
      </c>
      <c r="D30" s="74">
        <v>7</v>
      </c>
      <c r="E30" s="74">
        <f t="shared" si="0"/>
        <v>18</v>
      </c>
      <c r="F30" s="74">
        <f t="shared" si="2"/>
        <v>16</v>
      </c>
      <c r="G30" s="20">
        <v>2</v>
      </c>
    </row>
    <row r="31" spans="1:7" s="71" customFormat="1" ht="15.75">
      <c r="A31" s="77" t="s">
        <v>24</v>
      </c>
      <c r="B31" s="78">
        <f aca="true" t="shared" si="3" ref="B31:G31">SUM(B25:B30)</f>
        <v>612</v>
      </c>
      <c r="C31" s="78">
        <f t="shared" si="3"/>
        <v>705</v>
      </c>
      <c r="D31" s="78">
        <f t="shared" si="3"/>
        <v>215</v>
      </c>
      <c r="E31" s="78">
        <f t="shared" si="0"/>
        <v>1532</v>
      </c>
      <c r="F31" s="78">
        <f t="shared" si="3"/>
        <v>1085</v>
      </c>
      <c r="G31" s="78">
        <f t="shared" si="3"/>
        <v>447</v>
      </c>
    </row>
    <row r="32" spans="1:10" s="71" customFormat="1" ht="15.75">
      <c r="A32" s="138" t="s">
        <v>31</v>
      </c>
      <c r="B32" s="139"/>
      <c r="C32" s="139"/>
      <c r="D32" s="139"/>
      <c r="E32" s="139"/>
      <c r="F32" s="139"/>
      <c r="G32" s="140"/>
      <c r="H32" s="70"/>
      <c r="J32" s="70"/>
    </row>
    <row r="33" spans="1:7" s="71" customFormat="1" ht="15.75">
      <c r="A33" s="60" t="s">
        <v>25</v>
      </c>
      <c r="B33" s="81">
        <v>199</v>
      </c>
      <c r="C33" s="81">
        <v>94</v>
      </c>
      <c r="D33" s="81">
        <v>23</v>
      </c>
      <c r="E33" s="82">
        <f t="shared" si="0"/>
        <v>316</v>
      </c>
      <c r="F33" s="82">
        <f aca="true" t="shared" si="4" ref="F33:F38">E33-G33</f>
        <v>190</v>
      </c>
      <c r="G33" s="81">
        <v>126</v>
      </c>
    </row>
    <row r="34" spans="1:7" s="71" customFormat="1" ht="15.75">
      <c r="A34" s="19" t="s">
        <v>26</v>
      </c>
      <c r="B34" s="20">
        <v>162</v>
      </c>
      <c r="C34" s="73">
        <v>55</v>
      </c>
      <c r="D34" s="74">
        <v>44</v>
      </c>
      <c r="E34" s="74">
        <f t="shared" si="0"/>
        <v>261</v>
      </c>
      <c r="F34" s="74">
        <f t="shared" si="4"/>
        <v>139</v>
      </c>
      <c r="G34" s="20">
        <v>122</v>
      </c>
    </row>
    <row r="35" spans="1:7" s="71" customFormat="1" ht="15.75">
      <c r="A35" s="60" t="s">
        <v>27</v>
      </c>
      <c r="B35" s="61">
        <v>155</v>
      </c>
      <c r="C35" s="68">
        <v>11</v>
      </c>
      <c r="D35" s="69">
        <v>33</v>
      </c>
      <c r="E35" s="69">
        <f t="shared" si="0"/>
        <v>199</v>
      </c>
      <c r="F35" s="69">
        <f t="shared" si="4"/>
        <v>59</v>
      </c>
      <c r="G35" s="61">
        <v>140</v>
      </c>
    </row>
    <row r="36" spans="1:7" s="71" customFormat="1" ht="15.75">
      <c r="A36" s="19" t="s">
        <v>28</v>
      </c>
      <c r="B36" s="20">
        <v>99</v>
      </c>
      <c r="C36" s="73">
        <v>4</v>
      </c>
      <c r="D36" s="74">
        <v>10</v>
      </c>
      <c r="E36" s="74">
        <f t="shared" si="0"/>
        <v>113</v>
      </c>
      <c r="F36" s="74">
        <f t="shared" si="4"/>
        <v>87</v>
      </c>
      <c r="G36" s="20">
        <v>26</v>
      </c>
    </row>
    <row r="37" spans="1:7" s="71" customFormat="1" ht="15.75">
      <c r="A37" s="60" t="s">
        <v>29</v>
      </c>
      <c r="B37" s="61">
        <v>57</v>
      </c>
      <c r="C37" s="68">
        <v>24</v>
      </c>
      <c r="D37" s="69">
        <v>30</v>
      </c>
      <c r="E37" s="69">
        <f t="shared" si="0"/>
        <v>111</v>
      </c>
      <c r="F37" s="69">
        <f t="shared" si="4"/>
        <v>80</v>
      </c>
      <c r="G37" s="61">
        <v>31</v>
      </c>
    </row>
    <row r="38" spans="1:7" s="71" customFormat="1" ht="15.75">
      <c r="A38" s="19" t="s">
        <v>30</v>
      </c>
      <c r="B38" s="20">
        <v>161</v>
      </c>
      <c r="C38" s="73">
        <v>2</v>
      </c>
      <c r="D38" s="74">
        <v>33</v>
      </c>
      <c r="E38" s="74">
        <f t="shared" si="0"/>
        <v>196</v>
      </c>
      <c r="F38" s="74">
        <f t="shared" si="4"/>
        <v>71</v>
      </c>
      <c r="G38" s="20">
        <v>125</v>
      </c>
    </row>
    <row r="39" spans="1:9" s="71" customFormat="1" ht="15.75">
      <c r="A39" s="77" t="s">
        <v>31</v>
      </c>
      <c r="B39" s="78">
        <f aca="true" t="shared" si="5" ref="B39:G39">SUM(B33:B38)</f>
        <v>833</v>
      </c>
      <c r="C39" s="79">
        <f t="shared" si="5"/>
        <v>190</v>
      </c>
      <c r="D39" s="80">
        <f t="shared" si="5"/>
        <v>173</v>
      </c>
      <c r="E39" s="80">
        <f t="shared" si="0"/>
        <v>1196</v>
      </c>
      <c r="F39" s="80">
        <f t="shared" si="5"/>
        <v>626</v>
      </c>
      <c r="G39" s="78">
        <f t="shared" si="5"/>
        <v>570</v>
      </c>
      <c r="I39" s="70"/>
    </row>
    <row r="40" spans="1:7" s="71" customFormat="1" ht="33.75" customHeight="1">
      <c r="A40" s="83" t="s">
        <v>32</v>
      </c>
      <c r="B40" s="84">
        <f aca="true" t="shared" si="6" ref="B40:G40">B39+B31+B23</f>
        <v>3673</v>
      </c>
      <c r="C40" s="84">
        <f t="shared" si="6"/>
        <v>1751</v>
      </c>
      <c r="D40" s="84">
        <f t="shared" si="6"/>
        <v>1926</v>
      </c>
      <c r="E40" s="84">
        <f t="shared" si="0"/>
        <v>7350</v>
      </c>
      <c r="F40" s="84">
        <f t="shared" si="6"/>
        <v>6770</v>
      </c>
      <c r="G40" s="84">
        <f t="shared" si="6"/>
        <v>2780</v>
      </c>
    </row>
    <row r="41" ht="15.75">
      <c r="D41" s="85">
        <f>SUM(C40:D40)</f>
        <v>3677</v>
      </c>
    </row>
    <row r="43" ht="15.75">
      <c r="C43" s="85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2007-12-07T08:55:05Z</cp:lastPrinted>
  <dcterms:created xsi:type="dcterms:W3CDTF">2007-02-20T11:04:25Z</dcterms:created>
  <dcterms:modified xsi:type="dcterms:W3CDTF">2007-12-12T08:48:35Z</dcterms:modified>
  <cp:category/>
  <cp:version/>
  <cp:contentType/>
  <cp:contentStatus/>
</cp:coreProperties>
</file>