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'borsod'!$A$1:$D$40</definedName>
    <definedName name="_xlnm.Print_Area" localSheetId="4">'heves'!$A$1:$D$40</definedName>
    <definedName name="_xlnm.Print_Area" localSheetId="5">'nograd'!$A$1:$D$40</definedName>
    <definedName name="_xlnm.Print_Area" localSheetId="1">'pályakezdők'!$A$1:$F$42</definedName>
    <definedName name="_xlnm.Print_Area" localSheetId="2">'régió'!$A$1:$D$40</definedName>
    <definedName name="_xlnm.Print_Area" localSheetId="0">'regisztráltak'!$A$1:$F$42</definedName>
  </definedNames>
  <calcPr fullCalcOnLoad="1"/>
</workbook>
</file>

<file path=xl/comments3.xml><?xml version="1.0" encoding="utf-8"?>
<comments xmlns="http://schemas.openxmlformats.org/spreadsheetml/2006/main">
  <authors>
    <author>Rendszergazda</author>
  </authors>
  <commentList>
    <comment ref="D13" authorId="0">
      <text>
        <r>
          <rPr>
            <b/>
            <sz val="8"/>
            <rFont val="Tahoma"/>
            <family val="0"/>
          </rPr>
          <t>Rendszergazda:</t>
        </r>
        <r>
          <rPr>
            <sz val="8"/>
            <rFont val="Tahoma"/>
            <family val="0"/>
          </rPr>
          <t xml:space="preserve">
máshol kell oszlopot cserélni!!</t>
        </r>
      </text>
    </comment>
  </commentList>
</comments>
</file>

<file path=xl/sharedStrings.xml><?xml version="1.0" encoding="utf-8"?>
<sst xmlns="http://schemas.openxmlformats.org/spreadsheetml/2006/main" count="352" uniqueCount="118">
  <si>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</si>
  <si>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</si>
  <si>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</si>
  <si>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</si>
  <si>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</si>
  <si>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</si>
  <si>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</si>
  <si>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</si>
  <si>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</si>
  <si>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</si>
  <si>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</si>
  <si>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</si>
  <si>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</si>
  <si>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</si>
  <si>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</si>
  <si>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</si>
  <si>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</si>
  <si>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</si>
  <si>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</si>
  <si>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</si>
  <si>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</si>
  <si>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</si>
  <si>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</si>
  <si>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</si>
  <si>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</si>
  <si>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</si>
  <si>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</si>
  <si>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</si>
  <si>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</si>
  <si>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</si>
  <si>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</si>
  <si>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</si>
  <si>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</si>
  <si>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</si>
  <si>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</si>
  <si>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</si>
  <si>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</si>
  <si>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</si>
  <si>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</si>
  <si>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</si>
  <si>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</si>
  <si>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</si>
  <si>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</si>
  <si>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</si>
  <si>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</si>
  <si>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</si>
  <si>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</si>
  <si>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</si>
  <si>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</si>
  <si>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</si>
  <si>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</si>
  <si>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</si>
  <si>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</si>
  <si>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</si>
  <si>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</si>
  <si>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</si>
  <si>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</si>
  <si>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</si>
  <si>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</si>
  <si>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</si>
  <si>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</si>
  <si>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</si>
  <si>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</si>
  <si>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</si>
  <si>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</si>
  <si>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</si>
  <si>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</si>
  <si>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</si>
  <si>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</si>
  <si>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</si>
  <si>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</si>
  <si>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</si>
  <si>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</si>
  <si>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</si>
  <si>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</si>
  <si>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</si>
  <si>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</si>
  <si>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Rendszeres szociális segély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</si>
  <si>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</si>
  <si>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</si>
  <si>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</si>
  <si>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</si>
  <si>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</si>
  <si>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</si>
  <si>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</si>
  <si>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</si>
  <si>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</si>
  <si>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>2009. május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</si>
  <si>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</si>
  <si>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</si>
  <si>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</si>
  <si>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</si>
  <si>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</si>
  <si>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</si>
  <si>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</si>
  <si>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</si>
  <si>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</si>
  <si>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Borsod</t>
  </si>
  <si>
    <t>Nógrád</t>
  </si>
  <si>
    <t>Régió</t>
  </si>
  <si>
    <t>megye</t>
  </si>
  <si>
    <t>2008.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</si>
  <si>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</si>
  <si>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</si>
  <si>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</si>
  <si>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</si>
  <si>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</si>
  <si>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</si>
  <si>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</si>
  <si>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</si>
  <si>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</si>
  <si>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</si>
  <si>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</si>
  <si>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</si>
  <si>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2008. év </t>
  </si>
  <si>
    <t>2009. év</t>
  </si>
  <si>
    <t>2009. jan.-máj</t>
  </si>
  <si>
    <t>Az Észak-magyarországi Regionális Munkaügyi Központhoz beérkezett csoportos létszámleépítési bejelentések alakulása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</si>
</sst>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9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15" fillId="4" borderId="1" xfId="19" applyFont="1" applyFill="1" applyBorder="1" applyAlignment="1">
      <alignment horizontal="center" vertical="center"/>
      <protection/>
    </xf>
    <xf numFmtId="0" fontId="15" fillId="4" borderId="4" xfId="19" applyFont="1" applyFill="1" applyBorder="1" applyAlignment="1">
      <alignment vertical="center"/>
      <protection/>
    </xf>
    <xf numFmtId="0" fontId="15" fillId="4" borderId="9" xfId="19" applyFont="1" applyFill="1" applyBorder="1" applyAlignment="1">
      <alignment horizontal="right" vertical="center" indent="1"/>
      <protection/>
    </xf>
    <xf numFmtId="0" fontId="15" fillId="4" borderId="4" xfId="19" applyFont="1" applyFill="1" applyBorder="1" applyAlignment="1">
      <alignment horizontal="right" vertical="center" indent="1"/>
      <protection/>
    </xf>
    <xf numFmtId="0" fontId="15" fillId="0" borderId="3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horizontal="right" vertical="center" indent="1"/>
      <protection/>
    </xf>
    <xf numFmtId="0" fontId="15" fillId="0" borderId="3" xfId="19" applyFont="1" applyFill="1" applyBorder="1" applyAlignment="1">
      <alignment horizontal="right" vertical="center" indent="1"/>
      <protection/>
    </xf>
    <xf numFmtId="0" fontId="15" fillId="4" borderId="3" xfId="19" applyFont="1" applyFill="1" applyBorder="1" applyAlignment="1">
      <alignment vertical="center"/>
      <protection/>
    </xf>
    <xf numFmtId="0" fontId="15" fillId="4" borderId="10" xfId="19" applyFont="1" applyFill="1" applyBorder="1" applyAlignment="1">
      <alignment horizontal="right" vertical="center" indent="1"/>
      <protection/>
    </xf>
    <xf numFmtId="0" fontId="15" fillId="4" borderId="3" xfId="19" applyFont="1" applyFill="1" applyBorder="1" applyAlignment="1">
      <alignment horizontal="right" vertical="center" indent="1"/>
      <protection/>
    </xf>
    <xf numFmtId="0" fontId="7" fillId="4" borderId="2" xfId="19" applyFont="1" applyFill="1" applyBorder="1" applyAlignment="1">
      <alignment vertical="center"/>
      <protection/>
    </xf>
    <xf numFmtId="0" fontId="7" fillId="4" borderId="11" xfId="19" applyFont="1" applyFill="1" applyBorder="1" applyAlignment="1">
      <alignment horizontal="right" indent="1"/>
      <protection/>
    </xf>
    <xf numFmtId="0" fontId="7" fillId="4" borderId="2" xfId="19" applyFont="1" applyFill="1" applyBorder="1" applyAlignment="1">
      <alignment horizontal="right" indent="1"/>
      <protection/>
    </xf>
    <xf numFmtId="3" fontId="7" fillId="4" borderId="2" xfId="19" applyNumberFormat="1" applyFont="1" applyFill="1" applyBorder="1" applyAlignment="1">
      <alignment horizontal="right" indent="1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7" fillId="0" borderId="2" xfId="19" applyFont="1" applyFill="1" applyBorder="1" applyAlignment="1">
      <alignment vertical="center"/>
      <protection/>
    </xf>
    <xf numFmtId="0" fontId="7" fillId="0" borderId="11" xfId="19" applyFont="1" applyFill="1" applyBorder="1" applyAlignment="1">
      <alignment horizontal="right" indent="1"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2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2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11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11" fillId="0" borderId="12" xfId="19" applyFont="1" applyFill="1" applyBorder="1" applyAlignment="1">
      <alignment horizontal="center" vertical="center" wrapText="1"/>
      <protection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4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4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11" xfId="19" applyFont="1" applyFill="1" applyBorder="1" applyAlignment="1">
      <alignment vertical="center" wrapText="1"/>
      <protection/>
    </xf>
    <xf numFmtId="0" fontId="15" fillId="4" borderId="4" xfId="19" applyFont="1" applyFill="1" applyBorder="1" applyAlignment="1">
      <alignment horizontal="center" vertical="center"/>
      <protection/>
    </xf>
    <xf numFmtId="0" fontId="15" fillId="4" borderId="2" xfId="19" applyFont="1" applyFill="1" applyBorder="1" applyAlignment="1">
      <alignment horizontal="center" vertical="center"/>
      <protection/>
    </xf>
    <xf numFmtId="0" fontId="15" fillId="4" borderId="12" xfId="19" applyFont="1" applyFill="1" applyBorder="1" applyAlignment="1">
      <alignment horizontal="center" vertical="center"/>
      <protection/>
    </xf>
    <xf numFmtId="0" fontId="15" fillId="4" borderId="13" xfId="19" applyFont="1" applyFill="1" applyBorder="1" applyAlignment="1">
      <alignment horizontal="center" vertical="center"/>
      <protection/>
    </xf>
    <xf numFmtId="0" fontId="15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85">
          <cell r="F85">
            <v>31691</v>
          </cell>
        </row>
        <row r="86">
          <cell r="F86">
            <v>25647</v>
          </cell>
        </row>
        <row r="87">
          <cell r="F87">
            <v>57338</v>
          </cell>
        </row>
        <row r="96">
          <cell r="F96">
            <v>1917</v>
          </cell>
        </row>
        <row r="97">
          <cell r="F97">
            <v>8052</v>
          </cell>
        </row>
        <row r="98">
          <cell r="F98">
            <v>15706</v>
          </cell>
        </row>
        <row r="99">
          <cell r="F99">
            <v>14625</v>
          </cell>
        </row>
        <row r="100">
          <cell r="F100">
            <v>13284</v>
          </cell>
        </row>
        <row r="101">
          <cell r="F101">
            <v>3754</v>
          </cell>
        </row>
        <row r="102">
          <cell r="F102">
            <v>57338</v>
          </cell>
        </row>
        <row r="104">
          <cell r="F104">
            <v>6267</v>
          </cell>
        </row>
        <row r="105">
          <cell r="F105">
            <v>22335</v>
          </cell>
        </row>
        <row r="106">
          <cell r="F106">
            <v>17253</v>
          </cell>
        </row>
        <row r="107">
          <cell r="F107">
            <v>6285</v>
          </cell>
        </row>
        <row r="108">
          <cell r="F108">
            <v>3709</v>
          </cell>
        </row>
        <row r="109">
          <cell r="F109">
            <v>1489</v>
          </cell>
        </row>
        <row r="110">
          <cell r="F110">
            <v>57338</v>
          </cell>
        </row>
        <row r="117">
          <cell r="U117">
            <v>10410</v>
          </cell>
        </row>
        <row r="118">
          <cell r="U118">
            <v>9630</v>
          </cell>
        </row>
        <row r="119">
          <cell r="U119">
            <v>11523</v>
          </cell>
        </row>
        <row r="120">
          <cell r="U120">
            <v>12119</v>
          </cell>
        </row>
        <row r="121">
          <cell r="U121">
            <v>13656</v>
          </cell>
        </row>
        <row r="123">
          <cell r="U123">
            <v>57338</v>
          </cell>
        </row>
        <row r="125">
          <cell r="F125">
            <v>6705</v>
          </cell>
        </row>
        <row r="126">
          <cell r="F126">
            <v>2606</v>
          </cell>
        </row>
        <row r="127">
          <cell r="F127">
            <v>29058</v>
          </cell>
        </row>
        <row r="128">
          <cell r="F128">
            <v>18969</v>
          </cell>
        </row>
        <row r="129">
          <cell r="F129">
            <v>57338</v>
          </cell>
        </row>
        <row r="132">
          <cell r="F132">
            <v>37735</v>
          </cell>
        </row>
        <row r="133">
          <cell r="F133">
            <v>30137</v>
          </cell>
        </row>
        <row r="143">
          <cell r="F143">
            <v>1861</v>
          </cell>
        </row>
        <row r="144">
          <cell r="F144">
            <v>9530</v>
          </cell>
        </row>
        <row r="145">
          <cell r="F145">
            <v>18156</v>
          </cell>
        </row>
        <row r="146">
          <cell r="F146">
            <v>17207</v>
          </cell>
        </row>
        <row r="147">
          <cell r="F147">
            <v>16188</v>
          </cell>
        </row>
        <row r="148">
          <cell r="F148">
            <v>4930</v>
          </cell>
        </row>
        <row r="151">
          <cell r="F151">
            <v>6676</v>
          </cell>
        </row>
        <row r="152">
          <cell r="F152">
            <v>24880</v>
          </cell>
        </row>
        <row r="153">
          <cell r="F153">
            <v>21792</v>
          </cell>
        </row>
        <row r="154">
          <cell r="F154">
            <v>8367</v>
          </cell>
        </row>
        <row r="155">
          <cell r="F155">
            <v>4475</v>
          </cell>
        </row>
        <row r="156">
          <cell r="F156">
            <v>1682</v>
          </cell>
        </row>
        <row r="159">
          <cell r="F159">
            <v>19229</v>
          </cell>
        </row>
        <row r="160">
          <cell r="F160">
            <v>11494</v>
          </cell>
        </row>
        <row r="161">
          <cell r="F161">
            <v>12837</v>
          </cell>
        </row>
        <row r="162">
          <cell r="F162">
            <v>9866</v>
          </cell>
        </row>
        <row r="163">
          <cell r="F163">
            <v>14446</v>
          </cell>
        </row>
        <row r="166">
          <cell r="F166">
            <v>11567</v>
          </cell>
        </row>
        <row r="167">
          <cell r="F167">
            <v>4272</v>
          </cell>
        </row>
        <row r="168">
          <cell r="F168">
            <v>28249</v>
          </cell>
        </row>
        <row r="169">
          <cell r="F169">
            <v>23784</v>
          </cell>
        </row>
      </sheetData>
      <sheetData sheetId="1">
        <row r="85">
          <cell r="F85">
            <v>8504</v>
          </cell>
        </row>
        <row r="86">
          <cell r="F86">
            <v>7565</v>
          </cell>
        </row>
        <row r="87">
          <cell r="F87">
            <v>16069</v>
          </cell>
        </row>
        <row r="96">
          <cell r="F96">
            <v>489</v>
          </cell>
        </row>
        <row r="97">
          <cell r="F97">
            <v>2062</v>
          </cell>
        </row>
        <row r="98">
          <cell r="F98">
            <v>4857</v>
          </cell>
        </row>
        <row r="99">
          <cell r="F99">
            <v>3839</v>
          </cell>
        </row>
        <row r="100">
          <cell r="F100">
            <v>3620</v>
          </cell>
        </row>
        <row r="101">
          <cell r="F101">
            <v>1202</v>
          </cell>
        </row>
        <row r="102">
          <cell r="F102">
            <v>16069</v>
          </cell>
        </row>
        <row r="104">
          <cell r="F104">
            <v>1615</v>
          </cell>
        </row>
        <row r="105">
          <cell r="F105">
            <v>5911</v>
          </cell>
        </row>
        <row r="106">
          <cell r="F106">
            <v>4829</v>
          </cell>
        </row>
        <row r="107">
          <cell r="F107">
            <v>2014</v>
          </cell>
        </row>
        <row r="108">
          <cell r="F108">
            <v>1062</v>
          </cell>
        </row>
        <row r="109">
          <cell r="F109">
            <v>638</v>
          </cell>
        </row>
        <row r="110">
          <cell r="F110">
            <v>16069</v>
          </cell>
        </row>
        <row r="117">
          <cell r="U117">
            <v>3945</v>
          </cell>
        </row>
        <row r="118">
          <cell r="U118">
            <v>3275</v>
          </cell>
        </row>
        <row r="119">
          <cell r="U119">
            <v>3572</v>
          </cell>
        </row>
        <row r="120">
          <cell r="U120">
            <v>2914</v>
          </cell>
        </row>
        <row r="121">
          <cell r="U121">
            <v>2363</v>
          </cell>
        </row>
        <row r="123">
          <cell r="U123">
            <v>16069</v>
          </cell>
        </row>
        <row r="125">
          <cell r="F125">
            <v>3378</v>
          </cell>
        </row>
        <row r="126">
          <cell r="F126">
            <v>1176</v>
          </cell>
        </row>
        <row r="127">
          <cell r="F127">
            <v>5865</v>
          </cell>
        </row>
        <row r="128">
          <cell r="F128">
            <v>5650</v>
          </cell>
        </row>
        <row r="129">
          <cell r="F129">
            <v>16069</v>
          </cell>
        </row>
        <row r="132">
          <cell r="F132">
            <v>12184</v>
          </cell>
        </row>
        <row r="133">
          <cell r="F133">
            <v>10095</v>
          </cell>
        </row>
        <row r="143">
          <cell r="F143">
            <v>503</v>
          </cell>
        </row>
        <row r="144">
          <cell r="F144">
            <v>2953</v>
          </cell>
        </row>
        <row r="145">
          <cell r="F145">
            <v>6450</v>
          </cell>
        </row>
        <row r="146">
          <cell r="F146">
            <v>5534</v>
          </cell>
        </row>
        <row r="147">
          <cell r="F147">
            <v>5205</v>
          </cell>
        </row>
        <row r="148">
          <cell r="F148">
            <v>1634</v>
          </cell>
        </row>
        <row r="151">
          <cell r="F151">
            <v>1892</v>
          </cell>
        </row>
        <row r="152">
          <cell r="F152">
            <v>7651</v>
          </cell>
        </row>
        <row r="153">
          <cell r="F153">
            <v>7161</v>
          </cell>
        </row>
        <row r="154">
          <cell r="F154">
            <v>3255</v>
          </cell>
        </row>
        <row r="155">
          <cell r="F155">
            <v>1533</v>
          </cell>
        </row>
        <row r="156">
          <cell r="F156">
            <v>787</v>
          </cell>
        </row>
        <row r="159">
          <cell r="F159">
            <v>7396</v>
          </cell>
        </row>
        <row r="160">
          <cell r="F160">
            <v>5076</v>
          </cell>
        </row>
        <row r="161">
          <cell r="F161">
            <v>4345</v>
          </cell>
        </row>
        <row r="162">
          <cell r="F162">
            <v>2810</v>
          </cell>
        </row>
        <row r="163">
          <cell r="F163">
            <v>2652</v>
          </cell>
        </row>
        <row r="166">
          <cell r="F166">
            <v>6304</v>
          </cell>
        </row>
        <row r="167">
          <cell r="F167">
            <v>1526</v>
          </cell>
        </row>
        <row r="168">
          <cell r="F168">
            <v>6769</v>
          </cell>
        </row>
        <row r="169">
          <cell r="F169">
            <v>7680</v>
          </cell>
        </row>
      </sheetData>
      <sheetData sheetId="2">
        <row r="61">
          <cell r="J61">
            <v>15242</v>
          </cell>
        </row>
        <row r="82">
          <cell r="J82">
            <v>15242</v>
          </cell>
        </row>
        <row r="85">
          <cell r="F85">
            <v>8557</v>
          </cell>
        </row>
        <row r="86">
          <cell r="F86">
            <v>7287</v>
          </cell>
        </row>
        <row r="87">
          <cell r="F87">
            <v>15844</v>
          </cell>
        </row>
        <row r="96">
          <cell r="F96">
            <v>551</v>
          </cell>
        </row>
        <row r="97">
          <cell r="F97">
            <v>1898</v>
          </cell>
        </row>
        <row r="98">
          <cell r="F98">
            <v>4299</v>
          </cell>
        </row>
        <row r="99">
          <cell r="F99">
            <v>3842</v>
          </cell>
        </row>
        <row r="100">
          <cell r="F100">
            <v>3945</v>
          </cell>
        </row>
        <row r="101">
          <cell r="F101">
            <v>1309</v>
          </cell>
        </row>
        <row r="102">
          <cell r="F102">
            <v>15844</v>
          </cell>
        </row>
        <row r="104">
          <cell r="F104">
            <v>1415</v>
          </cell>
        </row>
        <row r="105">
          <cell r="F105">
            <v>6484</v>
          </cell>
        </row>
        <row r="106">
          <cell r="F106">
            <v>4465</v>
          </cell>
        </row>
        <row r="107">
          <cell r="F107">
            <v>2040</v>
          </cell>
        </row>
        <row r="108">
          <cell r="F108">
            <v>1091</v>
          </cell>
        </row>
        <row r="109">
          <cell r="F109">
            <v>349</v>
          </cell>
        </row>
        <row r="110">
          <cell r="F110">
            <v>15844</v>
          </cell>
        </row>
        <row r="117">
          <cell r="U117">
            <v>3269</v>
          </cell>
        </row>
        <row r="118">
          <cell r="U118">
            <v>2926</v>
          </cell>
        </row>
        <row r="119">
          <cell r="U119">
            <v>3254</v>
          </cell>
        </row>
        <row r="120">
          <cell r="U120">
            <v>3416</v>
          </cell>
        </row>
        <row r="121">
          <cell r="U121">
            <v>2979</v>
          </cell>
        </row>
        <row r="123">
          <cell r="U123">
            <v>15844</v>
          </cell>
        </row>
        <row r="125">
          <cell r="F125">
            <v>2407</v>
          </cell>
        </row>
        <row r="126">
          <cell r="F126">
            <v>1016</v>
          </cell>
        </row>
        <row r="127">
          <cell r="F127">
            <v>6486</v>
          </cell>
        </row>
        <row r="128">
          <cell r="F128">
            <v>5935</v>
          </cell>
        </row>
        <row r="129">
          <cell r="F129">
            <v>15844</v>
          </cell>
        </row>
        <row r="132">
          <cell r="F132">
            <v>10464</v>
          </cell>
        </row>
        <row r="133">
          <cell r="F133">
            <v>8514</v>
          </cell>
        </row>
        <row r="143">
          <cell r="F143">
            <v>589</v>
          </cell>
        </row>
        <row r="144">
          <cell r="F144">
            <v>2409</v>
          </cell>
        </row>
        <row r="145">
          <cell r="F145">
            <v>5077</v>
          </cell>
        </row>
        <row r="146">
          <cell r="F146">
            <v>4512</v>
          </cell>
        </row>
        <row r="147">
          <cell r="F147">
            <v>4727</v>
          </cell>
        </row>
        <row r="148">
          <cell r="F148">
            <v>1664</v>
          </cell>
        </row>
        <row r="151">
          <cell r="F151">
            <v>1409</v>
          </cell>
        </row>
        <row r="152">
          <cell r="F152">
            <v>7327</v>
          </cell>
        </row>
        <row r="153">
          <cell r="F153">
            <v>5822</v>
          </cell>
        </row>
        <row r="154">
          <cell r="F154">
            <v>2720</v>
          </cell>
        </row>
        <row r="155">
          <cell r="F155">
            <v>1332</v>
          </cell>
        </row>
        <row r="156">
          <cell r="F156">
            <v>368</v>
          </cell>
        </row>
        <row r="159">
          <cell r="F159">
            <v>5083</v>
          </cell>
        </row>
        <row r="160">
          <cell r="F160">
            <v>3931</v>
          </cell>
        </row>
        <row r="161">
          <cell r="F161">
            <v>3799</v>
          </cell>
        </row>
        <row r="162">
          <cell r="F162">
            <v>2739</v>
          </cell>
        </row>
        <row r="163">
          <cell r="F163">
            <v>3426</v>
          </cell>
        </row>
        <row r="166">
          <cell r="F166">
            <v>4132</v>
          </cell>
        </row>
        <row r="167">
          <cell r="F167">
            <v>1297</v>
          </cell>
        </row>
        <row r="168">
          <cell r="F168">
            <v>5784</v>
          </cell>
        </row>
        <row r="169">
          <cell r="F169">
            <v>7765</v>
          </cell>
        </row>
      </sheetData>
      <sheetData sheetId="3">
        <row r="46">
          <cell r="M46">
            <v>93915</v>
          </cell>
        </row>
        <row r="85">
          <cell r="F85">
            <v>48752</v>
          </cell>
        </row>
        <row r="86">
          <cell r="F86">
            <v>40499</v>
          </cell>
        </row>
        <row r="87">
          <cell r="F87">
            <v>89251</v>
          </cell>
        </row>
        <row r="96">
          <cell r="F96">
            <v>2957</v>
          </cell>
        </row>
        <row r="97">
          <cell r="F97">
            <v>12012</v>
          </cell>
        </row>
        <row r="98">
          <cell r="F98">
            <v>24862</v>
          </cell>
        </row>
        <row r="99">
          <cell r="F99">
            <v>22306</v>
          </cell>
        </row>
        <row r="100">
          <cell r="F100">
            <v>20849</v>
          </cell>
        </row>
        <row r="101">
          <cell r="F101">
            <v>6265</v>
          </cell>
        </row>
        <row r="102">
          <cell r="F102">
            <v>89251</v>
          </cell>
        </row>
        <row r="104">
          <cell r="F104">
            <v>9297</v>
          </cell>
        </row>
        <row r="105">
          <cell r="F105">
            <v>34730</v>
          </cell>
        </row>
        <row r="106">
          <cell r="F106">
            <v>26547</v>
          </cell>
        </row>
        <row r="107">
          <cell r="F107">
            <v>10339</v>
          </cell>
        </row>
        <row r="108">
          <cell r="F108">
            <v>5862</v>
          </cell>
        </row>
        <row r="109">
          <cell r="F109">
            <v>2476</v>
          </cell>
        </row>
        <row r="110">
          <cell r="F110">
            <v>89251</v>
          </cell>
        </row>
        <row r="117">
          <cell r="X117">
            <v>17624</v>
          </cell>
        </row>
        <row r="118">
          <cell r="X118">
            <v>15831</v>
          </cell>
        </row>
        <row r="119">
          <cell r="X119">
            <v>18349</v>
          </cell>
        </row>
        <row r="120">
          <cell r="X120">
            <v>18449</v>
          </cell>
        </row>
        <row r="121">
          <cell r="X121">
            <v>18998</v>
          </cell>
        </row>
        <row r="123">
          <cell r="X123">
            <v>89251</v>
          </cell>
        </row>
        <row r="125">
          <cell r="F125">
            <v>12490</v>
          </cell>
        </row>
        <row r="126">
          <cell r="F126">
            <v>4798</v>
          </cell>
        </row>
        <row r="127">
          <cell r="F127">
            <v>41409</v>
          </cell>
        </row>
        <row r="128">
          <cell r="F128">
            <v>30554</v>
          </cell>
        </row>
        <row r="129">
          <cell r="F129">
            <v>89251</v>
          </cell>
        </row>
        <row r="132">
          <cell r="F132">
            <v>60383</v>
          </cell>
        </row>
        <row r="133">
          <cell r="F133">
            <v>48746</v>
          </cell>
        </row>
        <row r="143">
          <cell r="F143">
            <v>2953</v>
          </cell>
        </row>
        <row r="144">
          <cell r="F144">
            <v>14892</v>
          </cell>
        </row>
        <row r="145">
          <cell r="F145">
            <v>29683</v>
          </cell>
        </row>
        <row r="146">
          <cell r="F146">
            <v>27253</v>
          </cell>
        </row>
        <row r="147">
          <cell r="F147">
            <v>26120</v>
          </cell>
        </row>
        <row r="148">
          <cell r="F148">
            <v>8228</v>
          </cell>
        </row>
        <row r="151">
          <cell r="F151">
            <v>9977</v>
          </cell>
        </row>
        <row r="152">
          <cell r="F152">
            <v>39858</v>
          </cell>
        </row>
        <row r="153">
          <cell r="F153">
            <v>34775</v>
          </cell>
        </row>
        <row r="154">
          <cell r="F154">
            <v>14342</v>
          </cell>
        </row>
        <row r="155">
          <cell r="F155">
            <v>7340</v>
          </cell>
        </row>
        <row r="156">
          <cell r="F156">
            <v>2837</v>
          </cell>
        </row>
        <row r="159">
          <cell r="F159">
            <v>31708</v>
          </cell>
        </row>
        <row r="160">
          <cell r="F160">
            <v>20501</v>
          </cell>
        </row>
        <row r="161">
          <cell r="F161">
            <v>20981</v>
          </cell>
        </row>
        <row r="162">
          <cell r="F162">
            <v>15415</v>
          </cell>
        </row>
        <row r="163">
          <cell r="F163">
            <v>20524</v>
          </cell>
        </row>
        <row r="166">
          <cell r="F166">
            <v>22003</v>
          </cell>
        </row>
        <row r="167">
          <cell r="F167">
            <v>7095</v>
          </cell>
        </row>
        <row r="168">
          <cell r="F168">
            <v>40802</v>
          </cell>
        </row>
        <row r="169">
          <cell r="F169">
            <v>39229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záróltsz"/>
    </sheetNames>
    <sheetDataSet>
      <sheetData sheetId="0">
        <row r="69">
          <cell r="F69">
            <v>15381</v>
          </cell>
        </row>
        <row r="70">
          <cell r="F70">
            <v>3556</v>
          </cell>
        </row>
        <row r="71">
          <cell r="F71">
            <v>6000</v>
          </cell>
        </row>
        <row r="72">
          <cell r="F72">
            <v>1833</v>
          </cell>
        </row>
        <row r="73">
          <cell r="F73">
            <v>2382</v>
          </cell>
        </row>
        <row r="74">
          <cell r="F74">
            <v>5965</v>
          </cell>
        </row>
        <row r="75">
          <cell r="F75">
            <v>2795</v>
          </cell>
        </row>
        <row r="76">
          <cell r="F76">
            <v>3760</v>
          </cell>
        </row>
        <row r="77">
          <cell r="F77">
            <v>4140</v>
          </cell>
        </row>
        <row r="78">
          <cell r="F78">
            <v>3608</v>
          </cell>
        </row>
        <row r="79">
          <cell r="F79">
            <v>2474</v>
          </cell>
        </row>
        <row r="80">
          <cell r="F80">
            <v>1272</v>
          </cell>
        </row>
        <row r="81">
          <cell r="F81">
            <v>1287</v>
          </cell>
        </row>
        <row r="82">
          <cell r="F82">
            <v>1137</v>
          </cell>
        </row>
        <row r="83">
          <cell r="F83">
            <v>1748</v>
          </cell>
        </row>
        <row r="85">
          <cell r="F85">
            <v>4713</v>
          </cell>
        </row>
        <row r="86">
          <cell r="F86">
            <v>3183</v>
          </cell>
        </row>
        <row r="87">
          <cell r="F87">
            <v>1680</v>
          </cell>
        </row>
        <row r="88">
          <cell r="F88">
            <v>3448</v>
          </cell>
        </row>
        <row r="89">
          <cell r="F89">
            <v>1929</v>
          </cell>
        </row>
        <row r="90">
          <cell r="F90">
            <v>1116</v>
          </cell>
        </row>
        <row r="92">
          <cell r="F92">
            <v>6197</v>
          </cell>
        </row>
        <row r="93">
          <cell r="F93">
            <v>2252</v>
          </cell>
        </row>
        <row r="94">
          <cell r="F94">
            <v>1898</v>
          </cell>
        </row>
        <row r="95">
          <cell r="F95">
            <v>1907</v>
          </cell>
        </row>
        <row r="96">
          <cell r="F96">
            <v>2303</v>
          </cell>
        </row>
        <row r="97">
          <cell r="F97">
            <v>1287</v>
          </cell>
        </row>
        <row r="102">
          <cell r="E102">
            <v>17425</v>
          </cell>
          <cell r="F102">
            <v>18269</v>
          </cell>
        </row>
        <row r="103">
          <cell r="E103">
            <v>3873</v>
          </cell>
          <cell r="F103">
            <v>3431</v>
          </cell>
        </row>
        <row r="104">
          <cell r="E104">
            <v>7997</v>
          </cell>
          <cell r="F104">
            <v>7723</v>
          </cell>
        </row>
        <row r="105">
          <cell r="E105">
            <v>2294</v>
          </cell>
          <cell r="F105">
            <v>2222</v>
          </cell>
        </row>
        <row r="106">
          <cell r="E106">
            <v>3067</v>
          </cell>
          <cell r="F106">
            <v>2955</v>
          </cell>
        </row>
        <row r="107">
          <cell r="E107">
            <v>7742</v>
          </cell>
          <cell r="F107">
            <v>7481</v>
          </cell>
        </row>
        <row r="108">
          <cell r="E108">
            <v>3255</v>
          </cell>
          <cell r="F108">
            <v>3323</v>
          </cell>
        </row>
        <row r="109">
          <cell r="E109">
            <v>4804</v>
          </cell>
          <cell r="F109">
            <v>4647</v>
          </cell>
        </row>
        <row r="110">
          <cell r="E110">
            <v>4990</v>
          </cell>
          <cell r="F110">
            <v>4961</v>
          </cell>
        </row>
        <row r="111">
          <cell r="E111">
            <v>4820</v>
          </cell>
          <cell r="F111">
            <v>4323</v>
          </cell>
        </row>
        <row r="112">
          <cell r="E112">
            <v>2835</v>
          </cell>
          <cell r="F112">
            <v>2719</v>
          </cell>
        </row>
        <row r="113">
          <cell r="E113">
            <v>1360</v>
          </cell>
          <cell r="F113">
            <v>1221</v>
          </cell>
        </row>
        <row r="114">
          <cell r="E114">
            <v>1328</v>
          </cell>
          <cell r="F114">
            <v>1377</v>
          </cell>
        </row>
        <row r="115">
          <cell r="E115">
            <v>1344</v>
          </cell>
          <cell r="F115">
            <v>1490</v>
          </cell>
        </row>
        <row r="116">
          <cell r="E116">
            <v>1979</v>
          </cell>
          <cell r="F116">
            <v>1730</v>
          </cell>
        </row>
        <row r="118">
          <cell r="E118">
            <v>7194</v>
          </cell>
          <cell r="F118">
            <v>7339</v>
          </cell>
        </row>
        <row r="119">
          <cell r="E119">
            <v>4163</v>
          </cell>
          <cell r="F119">
            <v>4127</v>
          </cell>
        </row>
        <row r="120">
          <cell r="E120">
            <v>2626</v>
          </cell>
          <cell r="F120">
            <v>2885</v>
          </cell>
        </row>
        <row r="121">
          <cell r="E121">
            <v>3877</v>
          </cell>
          <cell r="F121">
            <v>4405</v>
          </cell>
        </row>
        <row r="122">
          <cell r="E122">
            <v>2418</v>
          </cell>
          <cell r="F122">
            <v>2424</v>
          </cell>
        </row>
        <row r="123">
          <cell r="E123">
            <v>1151</v>
          </cell>
          <cell r="F123">
            <v>1099</v>
          </cell>
        </row>
        <row r="125">
          <cell r="E125">
            <v>7605</v>
          </cell>
          <cell r="F125">
            <v>6861</v>
          </cell>
        </row>
        <row r="126">
          <cell r="E126">
            <v>2892</v>
          </cell>
          <cell r="F126">
            <v>2762</v>
          </cell>
        </row>
        <row r="127">
          <cell r="E127">
            <v>2573</v>
          </cell>
          <cell r="F127">
            <v>2649</v>
          </cell>
        </row>
        <row r="128">
          <cell r="E128">
            <v>2249</v>
          </cell>
          <cell r="F128">
            <v>2196</v>
          </cell>
        </row>
        <row r="129">
          <cell r="E129">
            <v>2954</v>
          </cell>
          <cell r="F129">
            <v>2928</v>
          </cell>
        </row>
        <row r="130">
          <cell r="E130">
            <v>1651</v>
          </cell>
          <cell r="F130">
            <v>1582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2)"/>
      <sheetName val="I. negyedév"/>
      <sheetName val="I. félév "/>
      <sheetName val="I-III. negyedév"/>
    </sheetNames>
    <sheetDataSet>
      <sheetData sheetId="0">
        <row r="69">
          <cell r="F69">
            <v>1333</v>
          </cell>
        </row>
        <row r="70">
          <cell r="F70">
            <v>410</v>
          </cell>
        </row>
        <row r="71">
          <cell r="F71">
            <v>736</v>
          </cell>
        </row>
        <row r="72">
          <cell r="F72">
            <v>181</v>
          </cell>
        </row>
        <row r="73">
          <cell r="F73">
            <v>262</v>
          </cell>
        </row>
        <row r="74">
          <cell r="F74">
            <v>544</v>
          </cell>
        </row>
        <row r="75">
          <cell r="F75">
            <v>307</v>
          </cell>
        </row>
        <row r="76">
          <cell r="F76">
            <v>449</v>
          </cell>
        </row>
        <row r="77">
          <cell r="F77">
            <v>602</v>
          </cell>
        </row>
        <row r="78">
          <cell r="F78">
            <v>517</v>
          </cell>
        </row>
        <row r="79">
          <cell r="F79">
            <v>263</v>
          </cell>
        </row>
        <row r="80">
          <cell r="F80">
            <v>146</v>
          </cell>
        </row>
        <row r="81">
          <cell r="F81">
            <v>153</v>
          </cell>
        </row>
        <row r="82">
          <cell r="F82">
            <v>115</v>
          </cell>
        </row>
        <row r="83">
          <cell r="F83">
            <v>184</v>
          </cell>
        </row>
        <row r="85">
          <cell r="F85">
            <v>426</v>
          </cell>
        </row>
        <row r="86">
          <cell r="F86">
            <v>301</v>
          </cell>
        </row>
        <row r="87">
          <cell r="F87">
            <v>97</v>
          </cell>
        </row>
        <row r="88">
          <cell r="F88">
            <v>350</v>
          </cell>
        </row>
        <row r="89">
          <cell r="F89">
            <v>199</v>
          </cell>
        </row>
        <row r="90">
          <cell r="F90">
            <v>98</v>
          </cell>
        </row>
        <row r="92">
          <cell r="F92">
            <v>649</v>
          </cell>
        </row>
        <row r="93">
          <cell r="F93">
            <v>205</v>
          </cell>
        </row>
        <row r="94">
          <cell r="F94">
            <v>145</v>
          </cell>
        </row>
        <row r="95">
          <cell r="F95">
            <v>218</v>
          </cell>
        </row>
        <row r="96">
          <cell r="F96">
            <v>210</v>
          </cell>
        </row>
        <row r="97">
          <cell r="F97">
            <v>115</v>
          </cell>
        </row>
        <row r="102">
          <cell r="E102">
            <v>1413</v>
          </cell>
          <cell r="F102">
            <v>1452</v>
          </cell>
        </row>
        <row r="103">
          <cell r="E103">
            <v>456</v>
          </cell>
          <cell r="F103">
            <v>405</v>
          </cell>
        </row>
        <row r="104">
          <cell r="E104">
            <v>892</v>
          </cell>
          <cell r="F104">
            <v>807</v>
          </cell>
        </row>
        <row r="105">
          <cell r="E105">
            <v>178</v>
          </cell>
          <cell r="F105">
            <v>154</v>
          </cell>
        </row>
        <row r="106">
          <cell r="E106">
            <v>296</v>
          </cell>
          <cell r="F106">
            <v>273</v>
          </cell>
        </row>
        <row r="107">
          <cell r="E107">
            <v>673</v>
          </cell>
          <cell r="F107">
            <v>644</v>
          </cell>
        </row>
        <row r="108">
          <cell r="E108">
            <v>284</v>
          </cell>
          <cell r="F108">
            <v>278</v>
          </cell>
        </row>
        <row r="109">
          <cell r="E109">
            <v>469</v>
          </cell>
          <cell r="F109">
            <v>459</v>
          </cell>
        </row>
        <row r="110">
          <cell r="E110">
            <v>625</v>
          </cell>
          <cell r="F110">
            <v>597</v>
          </cell>
        </row>
        <row r="111">
          <cell r="E111">
            <v>510</v>
          </cell>
          <cell r="F111">
            <v>465</v>
          </cell>
        </row>
        <row r="112">
          <cell r="E112">
            <v>298</v>
          </cell>
          <cell r="F112">
            <v>284</v>
          </cell>
        </row>
        <row r="113">
          <cell r="E113">
            <v>144</v>
          </cell>
          <cell r="F113">
            <v>127</v>
          </cell>
        </row>
        <row r="114">
          <cell r="E114">
            <v>151</v>
          </cell>
          <cell r="F114">
            <v>156</v>
          </cell>
        </row>
        <row r="115">
          <cell r="E115">
            <v>135</v>
          </cell>
          <cell r="F115">
            <v>150</v>
          </cell>
        </row>
        <row r="116">
          <cell r="E116">
            <v>230</v>
          </cell>
          <cell r="F116">
            <v>187</v>
          </cell>
        </row>
        <row r="118">
          <cell r="E118">
            <v>581</v>
          </cell>
          <cell r="F118">
            <v>551</v>
          </cell>
        </row>
        <row r="119">
          <cell r="E119">
            <v>375</v>
          </cell>
          <cell r="F119">
            <v>358</v>
          </cell>
        </row>
        <row r="120">
          <cell r="E120">
            <v>66</v>
          </cell>
          <cell r="F120">
            <v>136</v>
          </cell>
        </row>
        <row r="121">
          <cell r="E121">
            <v>363</v>
          </cell>
          <cell r="F121">
            <v>384</v>
          </cell>
        </row>
        <row r="122">
          <cell r="E122">
            <v>228</v>
          </cell>
          <cell r="F122">
            <v>243</v>
          </cell>
        </row>
        <row r="123">
          <cell r="E123">
            <v>99</v>
          </cell>
          <cell r="F123">
            <v>87</v>
          </cell>
        </row>
        <row r="125">
          <cell r="E125">
            <v>787</v>
          </cell>
          <cell r="F125">
            <v>699</v>
          </cell>
        </row>
        <row r="126">
          <cell r="E126">
            <v>304</v>
          </cell>
          <cell r="F126">
            <v>278</v>
          </cell>
        </row>
        <row r="127">
          <cell r="E127">
            <v>217</v>
          </cell>
          <cell r="F127">
            <v>204</v>
          </cell>
        </row>
        <row r="128">
          <cell r="E128">
            <v>273</v>
          </cell>
          <cell r="F128">
            <v>257</v>
          </cell>
        </row>
        <row r="129">
          <cell r="E129">
            <v>256</v>
          </cell>
          <cell r="F129">
            <v>246</v>
          </cell>
        </row>
        <row r="130">
          <cell r="E130">
            <v>143</v>
          </cell>
          <cell r="F130">
            <v>133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adattar"/>
      <sheetName val="Munka1"/>
    </sheetNames>
    <sheetDataSet>
      <sheetData sheetId="3">
        <row r="215">
          <cell r="J215">
            <v>150</v>
          </cell>
          <cell r="K215">
            <v>616</v>
          </cell>
        </row>
        <row r="216">
          <cell r="J216">
            <v>14</v>
          </cell>
          <cell r="K216">
            <v>328</v>
          </cell>
        </row>
        <row r="217">
          <cell r="J217">
            <v>124</v>
          </cell>
          <cell r="K217">
            <v>517</v>
          </cell>
        </row>
        <row r="218">
          <cell r="J218">
            <v>7</v>
          </cell>
          <cell r="K218">
            <v>49</v>
          </cell>
        </row>
        <row r="219">
          <cell r="J219">
            <v>54</v>
          </cell>
          <cell r="K219">
            <v>145</v>
          </cell>
        </row>
        <row r="220">
          <cell r="J220">
            <v>14</v>
          </cell>
          <cell r="K220">
            <v>566</v>
          </cell>
        </row>
        <row r="221">
          <cell r="J221">
            <v>30</v>
          </cell>
          <cell r="K221">
            <v>211</v>
          </cell>
        </row>
        <row r="222">
          <cell r="J222">
            <v>20</v>
          </cell>
          <cell r="K222">
            <v>329</v>
          </cell>
        </row>
        <row r="223">
          <cell r="J223">
            <v>75</v>
          </cell>
          <cell r="K223">
            <v>404</v>
          </cell>
        </row>
        <row r="224">
          <cell r="J224">
            <v>18</v>
          </cell>
          <cell r="K224">
            <v>353</v>
          </cell>
        </row>
        <row r="225">
          <cell r="J225">
            <v>23</v>
          </cell>
          <cell r="K225">
            <v>221</v>
          </cell>
        </row>
        <row r="226">
          <cell r="J226">
            <v>21</v>
          </cell>
          <cell r="K226">
            <v>124</v>
          </cell>
        </row>
        <row r="227">
          <cell r="J227">
            <v>0</v>
          </cell>
          <cell r="K227">
            <v>90</v>
          </cell>
        </row>
        <row r="228">
          <cell r="J228">
            <v>28</v>
          </cell>
          <cell r="K228">
            <v>181</v>
          </cell>
        </row>
        <row r="229">
          <cell r="J229">
            <v>1</v>
          </cell>
          <cell r="K229">
            <v>67</v>
          </cell>
        </row>
        <row r="231">
          <cell r="J231">
            <v>182</v>
          </cell>
          <cell r="K231">
            <v>112</v>
          </cell>
        </row>
        <row r="232">
          <cell r="J232">
            <v>144</v>
          </cell>
          <cell r="K232">
            <v>262</v>
          </cell>
        </row>
        <row r="233">
          <cell r="J233">
            <v>144</v>
          </cell>
          <cell r="K233">
            <v>47</v>
          </cell>
        </row>
        <row r="234">
          <cell r="J234">
            <v>53</v>
          </cell>
          <cell r="K234">
            <v>461</v>
          </cell>
        </row>
        <row r="235">
          <cell r="J235">
            <v>47</v>
          </cell>
          <cell r="K235">
            <v>120</v>
          </cell>
        </row>
        <row r="236">
          <cell r="J236">
            <v>19</v>
          </cell>
          <cell r="K236">
            <v>104</v>
          </cell>
        </row>
        <row r="238">
          <cell r="J238">
            <v>39</v>
          </cell>
          <cell r="K238">
            <v>582</v>
          </cell>
        </row>
        <row r="239">
          <cell r="J239">
            <v>37</v>
          </cell>
          <cell r="K239">
            <v>207</v>
          </cell>
        </row>
        <row r="240">
          <cell r="J240">
            <v>10</v>
          </cell>
          <cell r="K240">
            <v>197</v>
          </cell>
        </row>
        <row r="241">
          <cell r="J241">
            <v>23</v>
          </cell>
          <cell r="K241">
            <v>377</v>
          </cell>
        </row>
        <row r="242">
          <cell r="J242">
            <v>13</v>
          </cell>
          <cell r="K242">
            <v>77</v>
          </cell>
        </row>
        <row r="243">
          <cell r="J243">
            <v>36</v>
          </cell>
          <cell r="K243">
            <v>153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  <sheetName val="ZAROALL (2)"/>
    </sheetNames>
    <sheetDataSet>
      <sheetData sheetId="0">
        <row r="113">
          <cell r="E113">
            <v>740</v>
          </cell>
          <cell r="F113">
            <v>631</v>
          </cell>
        </row>
        <row r="114">
          <cell r="E114">
            <v>498</v>
          </cell>
          <cell r="F114">
            <v>372</v>
          </cell>
        </row>
        <row r="115">
          <cell r="E115">
            <v>1719</v>
          </cell>
          <cell r="F115">
            <v>755</v>
          </cell>
        </row>
        <row r="116">
          <cell r="E116">
            <v>160</v>
          </cell>
          <cell r="F116">
            <v>16</v>
          </cell>
        </row>
        <row r="117">
          <cell r="E117">
            <v>287</v>
          </cell>
          <cell r="F117">
            <v>161</v>
          </cell>
        </row>
        <row r="118">
          <cell r="E118">
            <v>1001</v>
          </cell>
          <cell r="F118">
            <v>999</v>
          </cell>
        </row>
        <row r="119">
          <cell r="E119">
            <v>318</v>
          </cell>
          <cell r="F119">
            <v>143</v>
          </cell>
        </row>
        <row r="120">
          <cell r="E120">
            <v>831</v>
          </cell>
          <cell r="F120">
            <v>468</v>
          </cell>
        </row>
        <row r="121">
          <cell r="E121">
            <v>915</v>
          </cell>
          <cell r="F121">
            <v>460</v>
          </cell>
        </row>
        <row r="122">
          <cell r="E122">
            <v>1083</v>
          </cell>
          <cell r="F122">
            <v>579</v>
          </cell>
        </row>
        <row r="123">
          <cell r="E123">
            <v>112</v>
          </cell>
          <cell r="F123">
            <v>140</v>
          </cell>
        </row>
        <row r="124">
          <cell r="E124">
            <v>160</v>
          </cell>
          <cell r="F124">
            <v>78</v>
          </cell>
        </row>
        <row r="125">
          <cell r="E125">
            <v>46</v>
          </cell>
          <cell r="F125">
            <v>60</v>
          </cell>
        </row>
        <row r="126">
          <cell r="E126">
            <v>79</v>
          </cell>
          <cell r="F126">
            <v>34</v>
          </cell>
        </row>
        <row r="127">
          <cell r="E127">
            <v>383</v>
          </cell>
          <cell r="F127">
            <v>207</v>
          </cell>
        </row>
        <row r="130">
          <cell r="E130">
            <v>240</v>
          </cell>
          <cell r="F130">
            <v>201</v>
          </cell>
        </row>
        <row r="131">
          <cell r="E131">
            <v>401</v>
          </cell>
          <cell r="F131">
            <v>167</v>
          </cell>
        </row>
        <row r="132">
          <cell r="E132">
            <v>95</v>
          </cell>
          <cell r="F132">
            <v>78</v>
          </cell>
        </row>
        <row r="133">
          <cell r="E133">
            <v>790</v>
          </cell>
          <cell r="F133">
            <v>812</v>
          </cell>
        </row>
        <row r="134">
          <cell r="E134">
            <v>424</v>
          </cell>
          <cell r="F134">
            <v>74</v>
          </cell>
        </row>
        <row r="135">
          <cell r="E135">
            <v>287</v>
          </cell>
          <cell r="F135">
            <v>19</v>
          </cell>
        </row>
        <row r="138">
          <cell r="E138">
            <v>764</v>
          </cell>
          <cell r="F138">
            <v>553</v>
          </cell>
        </row>
        <row r="139">
          <cell r="E139">
            <v>315</v>
          </cell>
          <cell r="F139">
            <v>168</v>
          </cell>
        </row>
        <row r="140">
          <cell r="E140">
            <v>209</v>
          </cell>
          <cell r="F140">
            <v>166</v>
          </cell>
        </row>
        <row r="141">
          <cell r="E141">
            <v>135</v>
          </cell>
          <cell r="F141">
            <v>189</v>
          </cell>
        </row>
        <row r="142">
          <cell r="E142">
            <v>339</v>
          </cell>
          <cell r="F142">
            <v>177</v>
          </cell>
        </row>
        <row r="143">
          <cell r="E143">
            <v>135</v>
          </cell>
          <cell r="F143">
            <v>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P35" sqref="P35:P40"/>
      <selection pane="topRight" activeCell="P10" sqref="P10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38" t="s">
        <v>0</v>
      </c>
      <c r="B1" s="138"/>
      <c r="C1" s="138"/>
      <c r="D1" s="138"/>
      <c r="E1" s="138"/>
      <c r="F1" s="138"/>
    </row>
    <row r="2" spans="1:6" ht="15.75">
      <c r="A2" s="138" t="s">
        <v>73</v>
      </c>
      <c r="B2" s="138"/>
      <c r="C2" s="138"/>
      <c r="D2" s="138"/>
      <c r="E2" s="138"/>
      <c r="F2" s="138"/>
    </row>
    <row r="3" spans="1:6" ht="15.75">
      <c r="A3" s="139" t="s">
        <v>87</v>
      </c>
      <c r="B3" s="139"/>
      <c r="C3" s="139"/>
      <c r="D3" s="139"/>
      <c r="E3" s="139"/>
      <c r="F3" s="139"/>
    </row>
    <row r="4" spans="2:6" ht="15.75">
      <c r="B4" s="3"/>
      <c r="C4" s="4"/>
      <c r="D4" s="9"/>
      <c r="E4" s="9"/>
      <c r="F4" s="9"/>
    </row>
    <row r="5" spans="1:6" ht="14.25">
      <c r="A5" s="137" t="s">
        <v>34</v>
      </c>
      <c r="B5" s="132" t="s">
        <v>39</v>
      </c>
      <c r="C5" s="133"/>
      <c r="D5" s="133"/>
      <c r="E5" s="133"/>
      <c r="F5" s="134"/>
    </row>
    <row r="6" spans="1:6" ht="14.25">
      <c r="A6" s="137"/>
      <c r="B6" s="135" t="s">
        <v>1</v>
      </c>
      <c r="C6" s="140" t="s">
        <v>33</v>
      </c>
      <c r="D6" s="141"/>
      <c r="E6" s="141"/>
      <c r="F6" s="142"/>
    </row>
    <row r="7" spans="1:6" ht="42.75" customHeight="1">
      <c r="A7" s="137"/>
      <c r="B7" s="136"/>
      <c r="C7" s="137" t="s">
        <v>38</v>
      </c>
      <c r="D7" s="137"/>
      <c r="E7" s="137" t="s">
        <v>37</v>
      </c>
      <c r="F7" s="137"/>
    </row>
    <row r="8" spans="1:6" ht="14.25">
      <c r="A8" s="137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0" t="s">
        <v>17</v>
      </c>
      <c r="B9" s="130"/>
      <c r="C9" s="130"/>
      <c r="D9" s="130"/>
      <c r="E9" s="130"/>
      <c r="F9" s="130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'[2]Munka1'!F102</f>
        <v>18269</v>
      </c>
      <c r="C10" s="20">
        <f aca="true" t="shared" si="0" ref="C10:C25">B10-P10</f>
        <v>844</v>
      </c>
      <c r="D10" s="21">
        <f aca="true" t="shared" si="1" ref="D10:D25">B10/P10*100-100</f>
        <v>4.843615494978465</v>
      </c>
      <c r="E10" s="20">
        <f aca="true" t="shared" si="2" ref="E10:E25">B10-Q10</f>
        <v>2888</v>
      </c>
      <c r="F10" s="21">
        <f aca="true" t="shared" si="3" ref="F10:F25">B10/Q10*100-100</f>
        <v>18.77641245692739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'[2]Munka1'!E102</f>
        <v>17425</v>
      </c>
      <c r="Q10" s="10">
        <f>'[2]Munka1'!F69</f>
        <v>15381</v>
      </c>
    </row>
    <row r="11" spans="1:17" ht="15.75">
      <c r="A11" s="22" t="s">
        <v>3</v>
      </c>
      <c r="B11" s="23">
        <f>'[2]Munka1'!F103</f>
        <v>3431</v>
      </c>
      <c r="C11" s="23">
        <f t="shared" si="0"/>
        <v>-442</v>
      </c>
      <c r="D11" s="24">
        <f t="shared" si="1"/>
        <v>-11.412341853860056</v>
      </c>
      <c r="E11" s="23">
        <f t="shared" si="2"/>
        <v>-125</v>
      </c>
      <c r="F11" s="24">
        <f t="shared" si="3"/>
        <v>-3.5151856017997716</v>
      </c>
      <c r="P11" s="5">
        <f>'[2]Munka1'!E103</f>
        <v>3873</v>
      </c>
      <c r="Q11" s="5">
        <f>'[2]Munka1'!F70</f>
        <v>3556</v>
      </c>
    </row>
    <row r="12" spans="1:17" s="11" customFormat="1" ht="15.75">
      <c r="A12" s="19" t="s">
        <v>4</v>
      </c>
      <c r="B12" s="20">
        <f>'[2]Munka1'!F104</f>
        <v>7723</v>
      </c>
      <c r="C12" s="20">
        <f t="shared" si="0"/>
        <v>-274</v>
      </c>
      <c r="D12" s="21">
        <f t="shared" si="1"/>
        <v>-3.4262848568212974</v>
      </c>
      <c r="E12" s="20">
        <f t="shared" si="2"/>
        <v>1723</v>
      </c>
      <c r="F12" s="21">
        <f t="shared" si="3"/>
        <v>28.71666666666667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'[2]Munka1'!E104</f>
        <v>7997</v>
      </c>
      <c r="Q12" s="12">
        <f>'[2]Munka1'!F71</f>
        <v>6000</v>
      </c>
    </row>
    <row r="13" spans="1:17" ht="15.75">
      <c r="A13" s="22" t="s">
        <v>5</v>
      </c>
      <c r="B13" s="23">
        <f>'[2]Munka1'!F105</f>
        <v>2222</v>
      </c>
      <c r="C13" s="23">
        <f t="shared" si="0"/>
        <v>-72</v>
      </c>
      <c r="D13" s="24">
        <f t="shared" si="1"/>
        <v>-3.138622493461213</v>
      </c>
      <c r="E13" s="23">
        <f t="shared" si="2"/>
        <v>389</v>
      </c>
      <c r="F13" s="24">
        <f t="shared" si="3"/>
        <v>21.222040370976543</v>
      </c>
      <c r="P13" s="5">
        <f>'[2]Munka1'!E105</f>
        <v>2294</v>
      </c>
      <c r="Q13" s="5">
        <f>'[2]Munka1'!F72</f>
        <v>1833</v>
      </c>
    </row>
    <row r="14" spans="1:17" s="11" customFormat="1" ht="15.75">
      <c r="A14" s="19" t="s">
        <v>6</v>
      </c>
      <c r="B14" s="20">
        <f>'[2]Munka1'!F106</f>
        <v>2955</v>
      </c>
      <c r="C14" s="20">
        <f t="shared" si="0"/>
        <v>-112</v>
      </c>
      <c r="D14" s="21">
        <f t="shared" si="1"/>
        <v>-3.6517769807629605</v>
      </c>
      <c r="E14" s="20">
        <f t="shared" si="2"/>
        <v>573</v>
      </c>
      <c r="F14" s="21">
        <f t="shared" si="3"/>
        <v>24.055415617128475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'[2]Munka1'!E106</f>
        <v>3067</v>
      </c>
      <c r="Q14" s="12">
        <f>'[2]Munka1'!F73</f>
        <v>2382</v>
      </c>
    </row>
    <row r="15" spans="1:17" ht="15.75">
      <c r="A15" s="22" t="s">
        <v>7</v>
      </c>
      <c r="B15" s="23">
        <f>'[2]Munka1'!F107</f>
        <v>7481</v>
      </c>
      <c r="C15" s="23">
        <f t="shared" si="0"/>
        <v>-261</v>
      </c>
      <c r="D15" s="24">
        <f t="shared" si="1"/>
        <v>-3.3712219064841094</v>
      </c>
      <c r="E15" s="23">
        <f t="shared" si="2"/>
        <v>1516</v>
      </c>
      <c r="F15" s="24">
        <f t="shared" si="3"/>
        <v>25.414920368818088</v>
      </c>
      <c r="P15" s="5">
        <f>'[2]Munka1'!E107</f>
        <v>7742</v>
      </c>
      <c r="Q15" s="5">
        <f>'[2]Munka1'!F74</f>
        <v>5965</v>
      </c>
    </row>
    <row r="16" spans="1:17" s="11" customFormat="1" ht="15.75">
      <c r="A16" s="19" t="s">
        <v>8</v>
      </c>
      <c r="B16" s="20">
        <f>'[2]Munka1'!F108</f>
        <v>3323</v>
      </c>
      <c r="C16" s="20">
        <f t="shared" si="0"/>
        <v>68</v>
      </c>
      <c r="D16" s="21">
        <f t="shared" si="1"/>
        <v>2.08909370199693</v>
      </c>
      <c r="E16" s="20">
        <f t="shared" si="2"/>
        <v>528</v>
      </c>
      <c r="F16" s="21">
        <f t="shared" si="3"/>
        <v>18.890876565295173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'[2]Munka1'!E108</f>
        <v>3255</v>
      </c>
      <c r="Q16" s="12">
        <f>'[2]Munka1'!F75</f>
        <v>2795</v>
      </c>
    </row>
    <row r="17" spans="1:17" ht="15.75">
      <c r="A17" s="22" t="s">
        <v>9</v>
      </c>
      <c r="B17" s="23">
        <f>'[2]Munka1'!F109</f>
        <v>4647</v>
      </c>
      <c r="C17" s="23">
        <f t="shared" si="0"/>
        <v>-157</v>
      </c>
      <c r="D17" s="24">
        <f t="shared" si="1"/>
        <v>-3.268109908409656</v>
      </c>
      <c r="E17" s="23">
        <f t="shared" si="2"/>
        <v>887</v>
      </c>
      <c r="F17" s="24">
        <f t="shared" si="3"/>
        <v>23.59042553191489</v>
      </c>
      <c r="P17" s="5">
        <f>'[2]Munka1'!E109</f>
        <v>4804</v>
      </c>
      <c r="Q17" s="5">
        <f>'[2]Munka1'!F76</f>
        <v>3760</v>
      </c>
    </row>
    <row r="18" spans="1:17" s="11" customFormat="1" ht="15.75">
      <c r="A18" s="19" t="s">
        <v>10</v>
      </c>
      <c r="B18" s="20">
        <f>'[2]Munka1'!F110</f>
        <v>4961</v>
      </c>
      <c r="C18" s="20">
        <f t="shared" si="0"/>
        <v>-29</v>
      </c>
      <c r="D18" s="21">
        <f t="shared" si="1"/>
        <v>-0.5811623246492985</v>
      </c>
      <c r="E18" s="20">
        <f t="shared" si="2"/>
        <v>821</v>
      </c>
      <c r="F18" s="21">
        <f t="shared" si="3"/>
        <v>19.83091787439612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'[2]Munka1'!E110</f>
        <v>4990</v>
      </c>
      <c r="Q18" s="12">
        <f>'[2]Munka1'!F77</f>
        <v>4140</v>
      </c>
    </row>
    <row r="19" spans="1:17" ht="15.75">
      <c r="A19" s="22" t="s">
        <v>11</v>
      </c>
      <c r="B19" s="23">
        <f>'[2]Munka1'!F111</f>
        <v>4323</v>
      </c>
      <c r="C19" s="23">
        <f t="shared" si="0"/>
        <v>-497</v>
      </c>
      <c r="D19" s="24">
        <f t="shared" si="1"/>
        <v>-10.31120331950207</v>
      </c>
      <c r="E19" s="23">
        <f t="shared" si="2"/>
        <v>715</v>
      </c>
      <c r="F19" s="24">
        <f t="shared" si="3"/>
        <v>19.817073170731717</v>
      </c>
      <c r="P19" s="5">
        <f>'[2]Munka1'!E111</f>
        <v>4820</v>
      </c>
      <c r="Q19" s="5">
        <f>'[2]Munka1'!F78</f>
        <v>3608</v>
      </c>
    </row>
    <row r="20" spans="1:17" s="11" customFormat="1" ht="15.75">
      <c r="A20" s="19" t="s">
        <v>12</v>
      </c>
      <c r="B20" s="20">
        <f>'[2]Munka1'!F112</f>
        <v>2719</v>
      </c>
      <c r="C20" s="20">
        <f t="shared" si="0"/>
        <v>-116</v>
      </c>
      <c r="D20" s="21">
        <f t="shared" si="1"/>
        <v>-4.091710758377417</v>
      </c>
      <c r="E20" s="20">
        <f t="shared" si="2"/>
        <v>245</v>
      </c>
      <c r="F20" s="21">
        <f t="shared" si="3"/>
        <v>9.902991107518204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'[2]Munka1'!E112</f>
        <v>2835</v>
      </c>
      <c r="Q20" s="12">
        <f>'[2]Munka1'!F79</f>
        <v>2474</v>
      </c>
    </row>
    <row r="21" spans="1:17" ht="15.75">
      <c r="A21" s="22" t="s">
        <v>13</v>
      </c>
      <c r="B21" s="23">
        <f>'[2]Munka1'!F113</f>
        <v>1221</v>
      </c>
      <c r="C21" s="23">
        <f t="shared" si="0"/>
        <v>-139</v>
      </c>
      <c r="D21" s="24">
        <f t="shared" si="1"/>
        <v>-10.220588235294116</v>
      </c>
      <c r="E21" s="23">
        <f t="shared" si="2"/>
        <v>-51</v>
      </c>
      <c r="F21" s="24">
        <f t="shared" si="3"/>
        <v>-4.009433962264154</v>
      </c>
      <c r="P21" s="5">
        <f>'[2]Munka1'!E113</f>
        <v>1360</v>
      </c>
      <c r="Q21" s="5">
        <f>'[2]Munka1'!F80</f>
        <v>1272</v>
      </c>
    </row>
    <row r="22" spans="1:17" s="11" customFormat="1" ht="15.75">
      <c r="A22" s="19" t="s">
        <v>14</v>
      </c>
      <c r="B22" s="20">
        <f>'[2]Munka1'!F114</f>
        <v>1377</v>
      </c>
      <c r="C22" s="20">
        <f t="shared" si="0"/>
        <v>49</v>
      </c>
      <c r="D22" s="21">
        <f t="shared" si="1"/>
        <v>3.689759036144565</v>
      </c>
      <c r="E22" s="20">
        <f t="shared" si="2"/>
        <v>90</v>
      </c>
      <c r="F22" s="21">
        <f t="shared" si="3"/>
        <v>6.9930069930070005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'[2]Munka1'!E114</f>
        <v>1328</v>
      </c>
      <c r="Q22" s="12">
        <f>'[2]Munka1'!F81</f>
        <v>1287</v>
      </c>
    </row>
    <row r="23" spans="1:17" ht="15.75">
      <c r="A23" s="22" t="s">
        <v>15</v>
      </c>
      <c r="B23" s="23">
        <f>'[2]Munka1'!F115</f>
        <v>1490</v>
      </c>
      <c r="C23" s="23">
        <f t="shared" si="0"/>
        <v>146</v>
      </c>
      <c r="D23" s="24">
        <f t="shared" si="1"/>
        <v>10.863095238095227</v>
      </c>
      <c r="E23" s="23">
        <f t="shared" si="2"/>
        <v>353</v>
      </c>
      <c r="F23" s="24">
        <f t="shared" si="3"/>
        <v>31.046613896218133</v>
      </c>
      <c r="P23" s="5">
        <f>'[2]Munka1'!E115</f>
        <v>1344</v>
      </c>
      <c r="Q23" s="5">
        <f>'[2]Munka1'!F82</f>
        <v>1137</v>
      </c>
    </row>
    <row r="24" spans="1:17" s="11" customFormat="1" ht="15.75">
      <c r="A24" s="19" t="s">
        <v>16</v>
      </c>
      <c r="B24" s="20">
        <f>'[2]Munka1'!F116</f>
        <v>1730</v>
      </c>
      <c r="C24" s="20">
        <f t="shared" si="0"/>
        <v>-249</v>
      </c>
      <c r="D24" s="21">
        <f t="shared" si="1"/>
        <v>-12.582112177867614</v>
      </c>
      <c r="E24" s="20">
        <f t="shared" si="2"/>
        <v>-18</v>
      </c>
      <c r="F24" s="21">
        <f t="shared" si="3"/>
        <v>-1.0297482837528662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'[2]Munka1'!E116</f>
        <v>1979</v>
      </c>
      <c r="Q24" s="12">
        <f>'[2]Munka1'!F83</f>
        <v>1748</v>
      </c>
    </row>
    <row r="25" spans="1:17" s="6" customFormat="1" ht="31.5">
      <c r="A25" s="25" t="s">
        <v>17</v>
      </c>
      <c r="B25" s="26">
        <f>SUM(B10:B24)</f>
        <v>67872</v>
      </c>
      <c r="C25" s="26">
        <f t="shared" si="0"/>
        <v>-1241</v>
      </c>
      <c r="D25" s="27">
        <f t="shared" si="1"/>
        <v>-1.7956100878271855</v>
      </c>
      <c r="E25" s="26">
        <f t="shared" si="2"/>
        <v>10534</v>
      </c>
      <c r="F25" s="27">
        <f t="shared" si="3"/>
        <v>18.371760438103863</v>
      </c>
      <c r="P25" s="15">
        <f>SUM(P10:P24)</f>
        <v>69113</v>
      </c>
      <c r="Q25" s="15">
        <f>SUM(Q10:Q24)</f>
        <v>57338</v>
      </c>
    </row>
    <row r="26" spans="1:15" s="11" customFormat="1" ht="29.25" customHeight="1">
      <c r="A26" s="131" t="s">
        <v>24</v>
      </c>
      <c r="B26" s="131"/>
      <c r="C26" s="131"/>
      <c r="D26" s="131"/>
      <c r="E26" s="131"/>
      <c r="F26" s="131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'[2]Munka1'!F118</f>
        <v>7339</v>
      </c>
      <c r="C27" s="23">
        <f>B27-P27</f>
        <v>145</v>
      </c>
      <c r="D27" s="24">
        <f>B27/P27*100-100</f>
        <v>2.0155685293299967</v>
      </c>
      <c r="E27" s="23">
        <f>B27-Q27</f>
        <v>2626</v>
      </c>
      <c r="F27" s="24">
        <f>B27/Q27*100-100</f>
        <v>55.71822618289838</v>
      </c>
      <c r="P27" s="7">
        <f>'[2]Munka1'!E118</f>
        <v>7194</v>
      </c>
      <c r="Q27" s="7">
        <f>'[2]Munka1'!F85</f>
        <v>4713</v>
      </c>
    </row>
    <row r="28" spans="1:17" s="11" customFormat="1" ht="15.75">
      <c r="A28" s="19" t="s">
        <v>19</v>
      </c>
      <c r="B28" s="20">
        <f>'[2]Munka1'!F119</f>
        <v>4127</v>
      </c>
      <c r="C28" s="20">
        <f aca="true" t="shared" si="4" ref="C28:C33">B28-P28</f>
        <v>-36</v>
      </c>
      <c r="D28" s="21">
        <f aca="true" t="shared" si="5" ref="D28:D33">B28/P28*100-100</f>
        <v>-0.8647609896709127</v>
      </c>
      <c r="E28" s="20">
        <f aca="true" t="shared" si="6" ref="E28:E33">B28-Q28</f>
        <v>944</v>
      </c>
      <c r="F28" s="21">
        <f aca="true" t="shared" si="7" ref="F28:F33">B28/Q28*100-100</f>
        <v>29.657555765001575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'[2]Munka1'!E119</f>
        <v>4163</v>
      </c>
      <c r="Q28" s="13">
        <f>'[2]Munka1'!F86</f>
        <v>3183</v>
      </c>
    </row>
    <row r="29" spans="1:17" ht="15.75">
      <c r="A29" s="22" t="s">
        <v>20</v>
      </c>
      <c r="B29" s="23">
        <f>'[2]Munka1'!F120</f>
        <v>2885</v>
      </c>
      <c r="C29" s="23">
        <f t="shared" si="4"/>
        <v>259</v>
      </c>
      <c r="D29" s="24">
        <f t="shared" si="5"/>
        <v>9.86290936785987</v>
      </c>
      <c r="E29" s="23">
        <f t="shared" si="6"/>
        <v>1205</v>
      </c>
      <c r="F29" s="24">
        <f t="shared" si="7"/>
        <v>71.72619047619045</v>
      </c>
      <c r="P29" s="7">
        <f>'[2]Munka1'!E120</f>
        <v>2626</v>
      </c>
      <c r="Q29" s="7">
        <f>'[2]Munka1'!F87</f>
        <v>1680</v>
      </c>
    </row>
    <row r="30" spans="1:17" s="11" customFormat="1" ht="15.75">
      <c r="A30" s="19" t="s">
        <v>21</v>
      </c>
      <c r="B30" s="20">
        <f>'[2]Munka1'!F121</f>
        <v>4405</v>
      </c>
      <c r="C30" s="20">
        <f t="shared" si="4"/>
        <v>528</v>
      </c>
      <c r="D30" s="21">
        <f t="shared" si="5"/>
        <v>13.618777405210224</v>
      </c>
      <c r="E30" s="20">
        <f t="shared" si="6"/>
        <v>957</v>
      </c>
      <c r="F30" s="21">
        <f t="shared" si="7"/>
        <v>27.75522041763341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'[2]Munka1'!E121</f>
        <v>3877</v>
      </c>
      <c r="Q30" s="13">
        <f>'[2]Munka1'!F88</f>
        <v>3448</v>
      </c>
    </row>
    <row r="31" spans="1:17" ht="15.75">
      <c r="A31" s="22" t="s">
        <v>22</v>
      </c>
      <c r="B31" s="23">
        <f>'[2]Munka1'!F122</f>
        <v>2424</v>
      </c>
      <c r="C31" s="23">
        <f t="shared" si="4"/>
        <v>6</v>
      </c>
      <c r="D31" s="24">
        <f t="shared" si="5"/>
        <v>0.24813895781636575</v>
      </c>
      <c r="E31" s="23">
        <f t="shared" si="6"/>
        <v>495</v>
      </c>
      <c r="F31" s="24">
        <f t="shared" si="7"/>
        <v>25.660964230171075</v>
      </c>
      <c r="P31" s="7">
        <f>'[2]Munka1'!E122</f>
        <v>2418</v>
      </c>
      <c r="Q31" s="7">
        <f>'[2]Munka1'!F89</f>
        <v>1929</v>
      </c>
    </row>
    <row r="32" spans="1:17" s="11" customFormat="1" ht="15.75">
      <c r="A32" s="19" t="s">
        <v>23</v>
      </c>
      <c r="B32" s="20">
        <f>'[2]Munka1'!F123</f>
        <v>1099</v>
      </c>
      <c r="C32" s="20">
        <f t="shared" si="4"/>
        <v>-52</v>
      </c>
      <c r="D32" s="21">
        <f t="shared" si="5"/>
        <v>-4.5178105994787074</v>
      </c>
      <c r="E32" s="20">
        <f t="shared" si="6"/>
        <v>-17</v>
      </c>
      <c r="F32" s="21">
        <f t="shared" si="7"/>
        <v>-1.5232974910394148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'[2]Munka1'!E123</f>
        <v>1151</v>
      </c>
      <c r="Q32" s="13">
        <f>'[2]Munka1'!F90</f>
        <v>1116</v>
      </c>
    </row>
    <row r="33" spans="1:17" s="6" customFormat="1" ht="15.75">
      <c r="A33" s="25" t="s">
        <v>24</v>
      </c>
      <c r="B33" s="26">
        <f>SUM(B27:B32)</f>
        <v>22279</v>
      </c>
      <c r="C33" s="26">
        <f t="shared" si="4"/>
        <v>850</v>
      </c>
      <c r="D33" s="27">
        <f t="shared" si="5"/>
        <v>3.9665873349199643</v>
      </c>
      <c r="E33" s="26">
        <f t="shared" si="6"/>
        <v>6210</v>
      </c>
      <c r="F33" s="27">
        <f t="shared" si="7"/>
        <v>38.6458398157944</v>
      </c>
      <c r="P33" s="14">
        <f>SUM(P27:P32)</f>
        <v>21429</v>
      </c>
      <c r="Q33" s="14">
        <f>SUM(Q27:Q32)</f>
        <v>16069</v>
      </c>
    </row>
    <row r="34" spans="1:15" s="11" customFormat="1" ht="27.75" customHeight="1">
      <c r="A34" s="131" t="s">
        <v>31</v>
      </c>
      <c r="B34" s="131"/>
      <c r="C34" s="131"/>
      <c r="D34" s="131"/>
      <c r="E34" s="131"/>
      <c r="F34" s="131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'[2]Munka1'!F125</f>
        <v>6861</v>
      </c>
      <c r="C35" s="23">
        <f>B35-P35</f>
        <v>-744</v>
      </c>
      <c r="D35" s="24">
        <f>B35/P35*100-100</f>
        <v>-9.783037475345168</v>
      </c>
      <c r="E35" s="23">
        <f>B35-Q35</f>
        <v>664</v>
      </c>
      <c r="F35" s="24">
        <f>B35/Q35*100-100</f>
        <v>10.71486203001453</v>
      </c>
      <c r="P35" s="7">
        <f>'[2]Munka1'!E125</f>
        <v>7605</v>
      </c>
      <c r="Q35" s="7">
        <f>'[2]Munka1'!F92</f>
        <v>6197</v>
      </c>
    </row>
    <row r="36" spans="1:17" s="11" customFormat="1" ht="15.75">
      <c r="A36" s="19" t="s">
        <v>26</v>
      </c>
      <c r="B36" s="20">
        <f>'[2]Munka1'!F126</f>
        <v>2762</v>
      </c>
      <c r="C36" s="20">
        <f aca="true" t="shared" si="8" ref="C36:C41">B36-P36</f>
        <v>-130</v>
      </c>
      <c r="D36" s="21">
        <f aca="true" t="shared" si="9" ref="D36:D41">B36/P36*100-100</f>
        <v>-4.495159059474403</v>
      </c>
      <c r="E36" s="20">
        <f aca="true" t="shared" si="10" ref="E36:E41">B36-Q36</f>
        <v>510</v>
      </c>
      <c r="F36" s="21">
        <f aca="true" t="shared" si="11" ref="F36:F41">B36/Q36*100-100</f>
        <v>22.64653641207815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'[2]Munka1'!E126</f>
        <v>2892</v>
      </c>
      <c r="Q36" s="13">
        <f>'[2]Munka1'!F93</f>
        <v>2252</v>
      </c>
    </row>
    <row r="37" spans="1:17" ht="15.75">
      <c r="A37" s="22" t="s">
        <v>27</v>
      </c>
      <c r="B37" s="23">
        <f>'[2]Munka1'!F127</f>
        <v>2649</v>
      </c>
      <c r="C37" s="23">
        <f t="shared" si="8"/>
        <v>76</v>
      </c>
      <c r="D37" s="24">
        <f t="shared" si="9"/>
        <v>2.9537504858142256</v>
      </c>
      <c r="E37" s="23">
        <f t="shared" si="10"/>
        <v>751</v>
      </c>
      <c r="F37" s="24">
        <f t="shared" si="11"/>
        <v>39.56796628029505</v>
      </c>
      <c r="P37" s="7">
        <f>'[2]Munka1'!E127</f>
        <v>2573</v>
      </c>
      <c r="Q37" s="7">
        <f>'[2]Munka1'!F94</f>
        <v>1898</v>
      </c>
    </row>
    <row r="38" spans="1:17" s="11" customFormat="1" ht="15.75">
      <c r="A38" s="19" t="s">
        <v>28</v>
      </c>
      <c r="B38" s="20">
        <f>'[2]Munka1'!F128</f>
        <v>2196</v>
      </c>
      <c r="C38" s="20">
        <f t="shared" si="8"/>
        <v>-53</v>
      </c>
      <c r="D38" s="21">
        <f t="shared" si="9"/>
        <v>-2.356602934637621</v>
      </c>
      <c r="E38" s="20">
        <f t="shared" si="10"/>
        <v>289</v>
      </c>
      <c r="F38" s="21">
        <f t="shared" si="11"/>
        <v>15.154693235448363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'[2]Munka1'!E128</f>
        <v>2249</v>
      </c>
      <c r="Q38" s="13">
        <f>'[2]Munka1'!F95</f>
        <v>1907</v>
      </c>
    </row>
    <row r="39" spans="1:17" ht="15.75">
      <c r="A39" s="22" t="s">
        <v>29</v>
      </c>
      <c r="B39" s="23">
        <f>'[2]Munka1'!F129</f>
        <v>2928</v>
      </c>
      <c r="C39" s="23">
        <f t="shared" si="8"/>
        <v>-26</v>
      </c>
      <c r="D39" s="24">
        <f t="shared" si="9"/>
        <v>-0.8801624915368933</v>
      </c>
      <c r="E39" s="23">
        <f t="shared" si="10"/>
        <v>625</v>
      </c>
      <c r="F39" s="24">
        <f t="shared" si="11"/>
        <v>27.138514980460272</v>
      </c>
      <c r="P39" s="7">
        <f>'[2]Munka1'!E129</f>
        <v>2954</v>
      </c>
      <c r="Q39" s="7">
        <f>'[2]Munka1'!F96</f>
        <v>2303</v>
      </c>
    </row>
    <row r="40" spans="1:17" s="11" customFormat="1" ht="15.75">
      <c r="A40" s="19" t="s">
        <v>30</v>
      </c>
      <c r="B40" s="20">
        <f>'[2]Munka1'!F130</f>
        <v>1582</v>
      </c>
      <c r="C40" s="20">
        <f t="shared" si="8"/>
        <v>-69</v>
      </c>
      <c r="D40" s="21">
        <f t="shared" si="9"/>
        <v>-4.179285281647481</v>
      </c>
      <c r="E40" s="20">
        <f t="shared" si="10"/>
        <v>295</v>
      </c>
      <c r="F40" s="21">
        <f t="shared" si="11"/>
        <v>22.92152292152292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'[2]Munka1'!E130</f>
        <v>1651</v>
      </c>
      <c r="Q40" s="13">
        <f>'[2]Munka1'!F97</f>
        <v>1287</v>
      </c>
    </row>
    <row r="41" spans="1:17" s="6" customFormat="1" ht="15.75">
      <c r="A41" s="25" t="s">
        <v>31</v>
      </c>
      <c r="B41" s="26">
        <f>SUM(B35:B40)</f>
        <v>18978</v>
      </c>
      <c r="C41" s="26">
        <f t="shared" si="8"/>
        <v>-946</v>
      </c>
      <c r="D41" s="27">
        <f t="shared" si="9"/>
        <v>-4.748042561734593</v>
      </c>
      <c r="E41" s="26">
        <f t="shared" si="10"/>
        <v>3134</v>
      </c>
      <c r="F41" s="27">
        <f t="shared" si="11"/>
        <v>19.780358495329466</v>
      </c>
      <c r="P41" s="14">
        <f>SUM(P35:P40)</f>
        <v>19924</v>
      </c>
      <c r="Q41" s="14">
        <f>SUM(Q35:Q40)</f>
        <v>15844</v>
      </c>
    </row>
    <row r="42" spans="1:17" s="16" customFormat="1" ht="28.5">
      <c r="A42" s="18" t="s">
        <v>32</v>
      </c>
      <c r="B42" s="28">
        <f>B41+B33+B25</f>
        <v>109129</v>
      </c>
      <c r="C42" s="28">
        <f>B42-P42</f>
        <v>-1337</v>
      </c>
      <c r="D42" s="29">
        <f>B42/P42*100-100</f>
        <v>-1.2103271594879885</v>
      </c>
      <c r="E42" s="28">
        <f>B42-Q42</f>
        <v>19878</v>
      </c>
      <c r="F42" s="29">
        <f>B42/Q42*100-100</f>
        <v>22.27201936112762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110466</v>
      </c>
      <c r="Q42" s="17">
        <f>Q41+Q33+Q25</f>
        <v>89251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A4" sqref="A4"/>
      <selection pane="topRight" activeCell="J17" sqref="J17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8" t="s">
        <v>42</v>
      </c>
      <c r="B1" s="138"/>
      <c r="C1" s="138"/>
      <c r="D1" s="138"/>
      <c r="E1" s="138"/>
      <c r="F1" s="138"/>
    </row>
    <row r="2" spans="1:6" ht="15.75">
      <c r="A2" s="138" t="s">
        <v>73</v>
      </c>
      <c r="B2" s="138"/>
      <c r="C2" s="138"/>
      <c r="D2" s="138"/>
      <c r="E2" s="138"/>
      <c r="F2" s="138"/>
    </row>
    <row r="3" spans="1:6" ht="15.75">
      <c r="A3" s="139" t="s">
        <v>87</v>
      </c>
      <c r="B3" s="139"/>
      <c r="C3" s="139"/>
      <c r="D3" s="139"/>
      <c r="E3" s="139"/>
      <c r="F3" s="139"/>
    </row>
    <row r="4" spans="2:6" ht="15.75">
      <c r="B4" s="3"/>
      <c r="C4" s="4"/>
      <c r="D4" s="9"/>
      <c r="E4" s="9"/>
      <c r="F4" s="9"/>
    </row>
    <row r="5" spans="1:6" ht="14.25">
      <c r="A5" s="137" t="s">
        <v>34</v>
      </c>
      <c r="B5" s="132" t="s">
        <v>80</v>
      </c>
      <c r="C5" s="133"/>
      <c r="D5" s="133"/>
      <c r="E5" s="133"/>
      <c r="F5" s="134"/>
    </row>
    <row r="6" spans="1:6" ht="14.25">
      <c r="A6" s="137"/>
      <c r="B6" s="135" t="s">
        <v>1</v>
      </c>
      <c r="C6" s="140" t="s">
        <v>33</v>
      </c>
      <c r="D6" s="141"/>
      <c r="E6" s="141"/>
      <c r="F6" s="142"/>
    </row>
    <row r="7" spans="1:6" ht="42.75" customHeight="1">
      <c r="A7" s="137"/>
      <c r="B7" s="136"/>
      <c r="C7" s="137" t="s">
        <v>38</v>
      </c>
      <c r="D7" s="137"/>
      <c r="E7" s="137" t="s">
        <v>37</v>
      </c>
      <c r="F7" s="137"/>
    </row>
    <row r="8" spans="1:6" ht="14.25">
      <c r="A8" s="137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0" t="s">
        <v>17</v>
      </c>
      <c r="B9" s="130"/>
      <c r="C9" s="130"/>
      <c r="D9" s="130"/>
      <c r="E9" s="130"/>
      <c r="F9" s="130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'[3]kirendeltségek'!F102</f>
        <v>1452</v>
      </c>
      <c r="C10" s="20">
        <f aca="true" t="shared" si="0" ref="C10:C25">B10-P10</f>
        <v>39</v>
      </c>
      <c r="D10" s="21">
        <f aca="true" t="shared" si="1" ref="D10:D25">B10/P10*100-100</f>
        <v>2.7600849256900233</v>
      </c>
      <c r="E10" s="20">
        <f aca="true" t="shared" si="2" ref="E10:E25">B10-Q10</f>
        <v>119</v>
      </c>
      <c r="F10" s="21">
        <f aca="true" t="shared" si="3" ref="F10:F25">B10/Q10*100-100</f>
        <v>8.927231807951983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'[3]kirendeltségek'!E102</f>
        <v>1413</v>
      </c>
      <c r="Q10" s="10">
        <f>'[3]kirendeltségek'!F69</f>
        <v>1333</v>
      </c>
    </row>
    <row r="11" spans="1:17" ht="15.75">
      <c r="A11" s="22" t="s">
        <v>3</v>
      </c>
      <c r="B11" s="23">
        <f>'[3]kirendeltségek'!F103</f>
        <v>405</v>
      </c>
      <c r="C11" s="23">
        <f t="shared" si="0"/>
        <v>-51</v>
      </c>
      <c r="D11" s="24">
        <f t="shared" si="1"/>
        <v>-11.18421052631578</v>
      </c>
      <c r="E11" s="23">
        <f t="shared" si="2"/>
        <v>-5</v>
      </c>
      <c r="F11" s="24">
        <f t="shared" si="3"/>
        <v>-1.2195121951219505</v>
      </c>
      <c r="P11" s="5">
        <f>'[3]kirendeltségek'!E103</f>
        <v>456</v>
      </c>
      <c r="Q11" s="5">
        <f>'[3]kirendeltségek'!F70</f>
        <v>410</v>
      </c>
    </row>
    <row r="12" spans="1:17" s="11" customFormat="1" ht="15.75">
      <c r="A12" s="19" t="s">
        <v>4</v>
      </c>
      <c r="B12" s="20">
        <f>'[3]kirendeltségek'!F104</f>
        <v>807</v>
      </c>
      <c r="C12" s="20">
        <f t="shared" si="0"/>
        <v>-85</v>
      </c>
      <c r="D12" s="21">
        <f t="shared" si="1"/>
        <v>-9.529147982062781</v>
      </c>
      <c r="E12" s="20">
        <f t="shared" si="2"/>
        <v>71</v>
      </c>
      <c r="F12" s="21">
        <f t="shared" si="3"/>
        <v>9.646739130434796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'[3]kirendeltségek'!E104</f>
        <v>892</v>
      </c>
      <c r="Q12" s="12">
        <f>'[3]kirendeltségek'!F71</f>
        <v>736</v>
      </c>
    </row>
    <row r="13" spans="1:17" ht="15.75">
      <c r="A13" s="22" t="s">
        <v>5</v>
      </c>
      <c r="B13" s="23">
        <f>'[3]kirendeltségek'!F105</f>
        <v>154</v>
      </c>
      <c r="C13" s="23">
        <f t="shared" si="0"/>
        <v>-24</v>
      </c>
      <c r="D13" s="24">
        <f t="shared" si="1"/>
        <v>-13.483146067415731</v>
      </c>
      <c r="E13" s="23">
        <f t="shared" si="2"/>
        <v>-27</v>
      </c>
      <c r="F13" s="24">
        <f t="shared" si="3"/>
        <v>-14.917127071823202</v>
      </c>
      <c r="P13" s="5">
        <f>'[3]kirendeltségek'!E105</f>
        <v>178</v>
      </c>
      <c r="Q13" s="5">
        <f>'[3]kirendeltségek'!F72</f>
        <v>181</v>
      </c>
    </row>
    <row r="14" spans="1:17" s="11" customFormat="1" ht="15.75">
      <c r="A14" s="19" t="s">
        <v>6</v>
      </c>
      <c r="B14" s="20">
        <f>'[3]kirendeltségek'!F106</f>
        <v>273</v>
      </c>
      <c r="C14" s="20">
        <f t="shared" si="0"/>
        <v>-23</v>
      </c>
      <c r="D14" s="21">
        <f t="shared" si="1"/>
        <v>-7.770270270270274</v>
      </c>
      <c r="E14" s="20">
        <f t="shared" si="2"/>
        <v>11</v>
      </c>
      <c r="F14" s="21">
        <f t="shared" si="3"/>
        <v>4.198473282442734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'[3]kirendeltségek'!E106</f>
        <v>296</v>
      </c>
      <c r="Q14" s="12">
        <f>'[3]kirendeltségek'!F73</f>
        <v>262</v>
      </c>
    </row>
    <row r="15" spans="1:17" ht="15.75">
      <c r="A15" s="22" t="s">
        <v>7</v>
      </c>
      <c r="B15" s="23">
        <f>'[3]kirendeltségek'!F107</f>
        <v>644</v>
      </c>
      <c r="C15" s="23">
        <f t="shared" si="0"/>
        <v>-29</v>
      </c>
      <c r="D15" s="24">
        <f t="shared" si="1"/>
        <v>-4.309063893016344</v>
      </c>
      <c r="E15" s="23">
        <f t="shared" si="2"/>
        <v>100</v>
      </c>
      <c r="F15" s="24">
        <f t="shared" si="3"/>
        <v>18.382352941176478</v>
      </c>
      <c r="P15" s="5">
        <f>'[3]kirendeltségek'!E107</f>
        <v>673</v>
      </c>
      <c r="Q15" s="5">
        <f>'[3]kirendeltségek'!F74</f>
        <v>544</v>
      </c>
    </row>
    <row r="16" spans="1:17" s="11" customFormat="1" ht="15.75">
      <c r="A16" s="19" t="s">
        <v>8</v>
      </c>
      <c r="B16" s="20">
        <f>'[3]kirendeltségek'!F108</f>
        <v>278</v>
      </c>
      <c r="C16" s="20">
        <f t="shared" si="0"/>
        <v>-6</v>
      </c>
      <c r="D16" s="21">
        <f t="shared" si="1"/>
        <v>-2.1126760563380316</v>
      </c>
      <c r="E16" s="20">
        <f t="shared" si="2"/>
        <v>-29</v>
      </c>
      <c r="F16" s="21">
        <f t="shared" si="3"/>
        <v>-9.446254071661244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'[3]kirendeltségek'!E108</f>
        <v>284</v>
      </c>
      <c r="Q16" s="12">
        <f>'[3]kirendeltségek'!F75</f>
        <v>307</v>
      </c>
    </row>
    <row r="17" spans="1:17" ht="15.75">
      <c r="A17" s="22" t="s">
        <v>9</v>
      </c>
      <c r="B17" s="23">
        <f>'[3]kirendeltségek'!F109</f>
        <v>459</v>
      </c>
      <c r="C17" s="23">
        <f t="shared" si="0"/>
        <v>-10</v>
      </c>
      <c r="D17" s="24">
        <f t="shared" si="1"/>
        <v>-2.1321961620469096</v>
      </c>
      <c r="E17" s="23">
        <f t="shared" si="2"/>
        <v>10</v>
      </c>
      <c r="F17" s="24">
        <f t="shared" si="3"/>
        <v>2.227171492204903</v>
      </c>
      <c r="P17" s="5">
        <f>'[3]kirendeltségek'!E109</f>
        <v>469</v>
      </c>
      <c r="Q17" s="5">
        <f>'[3]kirendeltségek'!F76</f>
        <v>449</v>
      </c>
    </row>
    <row r="18" spans="1:17" s="11" customFormat="1" ht="15.75">
      <c r="A18" s="19" t="s">
        <v>10</v>
      </c>
      <c r="B18" s="20">
        <f>'[3]kirendeltségek'!F110</f>
        <v>597</v>
      </c>
      <c r="C18" s="20">
        <f t="shared" si="0"/>
        <v>-28</v>
      </c>
      <c r="D18" s="21">
        <f t="shared" si="1"/>
        <v>-4.47999999999999</v>
      </c>
      <c r="E18" s="20">
        <f t="shared" si="2"/>
        <v>-5</v>
      </c>
      <c r="F18" s="21">
        <f t="shared" si="3"/>
        <v>-0.830564784053152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'[3]kirendeltségek'!E110</f>
        <v>625</v>
      </c>
      <c r="Q18" s="12">
        <f>'[3]kirendeltségek'!F77</f>
        <v>602</v>
      </c>
    </row>
    <row r="19" spans="1:17" ht="15.75">
      <c r="A19" s="22" t="s">
        <v>11</v>
      </c>
      <c r="B19" s="23">
        <f>'[3]kirendeltségek'!F111</f>
        <v>465</v>
      </c>
      <c r="C19" s="23">
        <f t="shared" si="0"/>
        <v>-45</v>
      </c>
      <c r="D19" s="24">
        <f t="shared" si="1"/>
        <v>-8.82352941176471</v>
      </c>
      <c r="E19" s="23">
        <f t="shared" si="2"/>
        <v>-52</v>
      </c>
      <c r="F19" s="24">
        <f t="shared" si="3"/>
        <v>-10.058027079303685</v>
      </c>
      <c r="P19" s="5">
        <f>'[3]kirendeltségek'!E111</f>
        <v>510</v>
      </c>
      <c r="Q19" s="5">
        <f>'[3]kirendeltségek'!F78</f>
        <v>517</v>
      </c>
    </row>
    <row r="20" spans="1:17" s="11" customFormat="1" ht="15.75">
      <c r="A20" s="19" t="s">
        <v>12</v>
      </c>
      <c r="B20" s="20">
        <f>'[3]kirendeltségek'!F112</f>
        <v>284</v>
      </c>
      <c r="C20" s="20">
        <f t="shared" si="0"/>
        <v>-14</v>
      </c>
      <c r="D20" s="21">
        <f t="shared" si="1"/>
        <v>-4.6979865771812115</v>
      </c>
      <c r="E20" s="20">
        <f t="shared" si="2"/>
        <v>21</v>
      </c>
      <c r="F20" s="21">
        <f t="shared" si="3"/>
        <v>7.984790874524705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'[3]kirendeltségek'!E112</f>
        <v>298</v>
      </c>
      <c r="Q20" s="12">
        <f>'[3]kirendeltségek'!F79</f>
        <v>263</v>
      </c>
    </row>
    <row r="21" spans="1:17" ht="15.75">
      <c r="A21" s="22" t="s">
        <v>13</v>
      </c>
      <c r="B21" s="23">
        <f>'[3]kirendeltségek'!F113</f>
        <v>127</v>
      </c>
      <c r="C21" s="23">
        <f t="shared" si="0"/>
        <v>-17</v>
      </c>
      <c r="D21" s="24">
        <f t="shared" si="1"/>
        <v>-11.805555555555557</v>
      </c>
      <c r="E21" s="23">
        <f t="shared" si="2"/>
        <v>-19</v>
      </c>
      <c r="F21" s="24">
        <f t="shared" si="3"/>
        <v>-13.013698630136986</v>
      </c>
      <c r="P21" s="5">
        <f>'[3]kirendeltségek'!E113</f>
        <v>144</v>
      </c>
      <c r="Q21" s="5">
        <f>'[3]kirendeltségek'!F80</f>
        <v>146</v>
      </c>
    </row>
    <row r="22" spans="1:17" s="11" customFormat="1" ht="15.75">
      <c r="A22" s="19" t="s">
        <v>14</v>
      </c>
      <c r="B22" s="20">
        <f>'[3]kirendeltségek'!F114</f>
        <v>156</v>
      </c>
      <c r="C22" s="20">
        <f t="shared" si="0"/>
        <v>5</v>
      </c>
      <c r="D22" s="21">
        <f t="shared" si="1"/>
        <v>3.3112582781456865</v>
      </c>
      <c r="E22" s="20">
        <f t="shared" si="2"/>
        <v>3</v>
      </c>
      <c r="F22" s="21">
        <f t="shared" si="3"/>
        <v>1.9607843137254832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'[3]kirendeltségek'!E114</f>
        <v>151</v>
      </c>
      <c r="Q22" s="12">
        <f>'[3]kirendeltségek'!F81</f>
        <v>153</v>
      </c>
    </row>
    <row r="23" spans="1:17" ht="15.75">
      <c r="A23" s="22" t="s">
        <v>15</v>
      </c>
      <c r="B23" s="23">
        <f>'[3]kirendeltségek'!F115</f>
        <v>150</v>
      </c>
      <c r="C23" s="23">
        <f t="shared" si="0"/>
        <v>15</v>
      </c>
      <c r="D23" s="24">
        <f t="shared" si="1"/>
        <v>11.111111111111114</v>
      </c>
      <c r="E23" s="23">
        <f t="shared" si="2"/>
        <v>35</v>
      </c>
      <c r="F23" s="24">
        <f t="shared" si="3"/>
        <v>30.434782608695656</v>
      </c>
      <c r="P23" s="5">
        <f>'[3]kirendeltségek'!E115</f>
        <v>135</v>
      </c>
      <c r="Q23" s="5">
        <f>'[3]kirendeltségek'!F82</f>
        <v>115</v>
      </c>
    </row>
    <row r="24" spans="1:17" s="11" customFormat="1" ht="15.75">
      <c r="A24" s="19" t="s">
        <v>16</v>
      </c>
      <c r="B24" s="20">
        <f>'[3]kirendeltségek'!F116</f>
        <v>187</v>
      </c>
      <c r="C24" s="20">
        <f t="shared" si="0"/>
        <v>-43</v>
      </c>
      <c r="D24" s="21">
        <f t="shared" si="1"/>
        <v>-18.695652173913047</v>
      </c>
      <c r="E24" s="20">
        <f t="shared" si="2"/>
        <v>3</v>
      </c>
      <c r="F24" s="21">
        <f t="shared" si="3"/>
        <v>1.6304347826086882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'[3]kirendeltségek'!E116</f>
        <v>230</v>
      </c>
      <c r="Q24" s="12">
        <f>'[3]kirendeltségek'!F83</f>
        <v>184</v>
      </c>
    </row>
    <row r="25" spans="1:17" s="6" customFormat="1" ht="31.5">
      <c r="A25" s="25" t="s">
        <v>17</v>
      </c>
      <c r="B25" s="26">
        <f>SUM(B10:B24)</f>
        <v>6438</v>
      </c>
      <c r="C25" s="26">
        <f t="shared" si="0"/>
        <v>-316</v>
      </c>
      <c r="D25" s="27">
        <f t="shared" si="1"/>
        <v>-4.678708913236591</v>
      </c>
      <c r="E25" s="26">
        <f t="shared" si="2"/>
        <v>236</v>
      </c>
      <c r="F25" s="27">
        <f t="shared" si="3"/>
        <v>3.8052241212512143</v>
      </c>
      <c r="P25" s="15">
        <f>SUM(P10:P24)</f>
        <v>6754</v>
      </c>
      <c r="Q25" s="15">
        <f>SUM(Q10:Q24)</f>
        <v>6202</v>
      </c>
    </row>
    <row r="26" spans="1:15" s="11" customFormat="1" ht="29.25" customHeight="1">
      <c r="A26" s="131" t="s">
        <v>24</v>
      </c>
      <c r="B26" s="131"/>
      <c r="C26" s="131"/>
      <c r="D26" s="131"/>
      <c r="E26" s="131"/>
      <c r="F26" s="131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'[3]kirendeltségek'!F118</f>
        <v>551</v>
      </c>
      <c r="C27" s="23">
        <f aca="true" t="shared" si="4" ref="C27:C33">B27-P27</f>
        <v>-30</v>
      </c>
      <c r="D27" s="24">
        <f aca="true" t="shared" si="5" ref="D27:D33">B27/P27*100-100</f>
        <v>-5.163511187607568</v>
      </c>
      <c r="E27" s="23">
        <f aca="true" t="shared" si="6" ref="E27:E33">B27-Q27</f>
        <v>125</v>
      </c>
      <c r="F27" s="24">
        <f aca="true" t="shared" si="7" ref="F27:F33">B27/Q27*100-100</f>
        <v>29.342723004694818</v>
      </c>
      <c r="P27" s="7">
        <f>'[3]kirendeltségek'!E118</f>
        <v>581</v>
      </c>
      <c r="Q27" s="7">
        <f>'[3]kirendeltségek'!F85</f>
        <v>426</v>
      </c>
    </row>
    <row r="28" spans="1:17" s="11" customFormat="1" ht="15.75">
      <c r="A28" s="19" t="s">
        <v>19</v>
      </c>
      <c r="B28" s="20">
        <f>'[3]kirendeltségek'!F119</f>
        <v>358</v>
      </c>
      <c r="C28" s="20">
        <f t="shared" si="4"/>
        <v>-17</v>
      </c>
      <c r="D28" s="21">
        <f t="shared" si="5"/>
        <v>-4.533333333333331</v>
      </c>
      <c r="E28" s="20">
        <f t="shared" si="6"/>
        <v>57</v>
      </c>
      <c r="F28" s="21">
        <f t="shared" si="7"/>
        <v>18.93687707641196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'[3]kirendeltségek'!E119</f>
        <v>375</v>
      </c>
      <c r="Q28" s="13">
        <f>'[3]kirendeltségek'!F86</f>
        <v>301</v>
      </c>
    </row>
    <row r="29" spans="1:17" ht="15.75">
      <c r="A29" s="22" t="s">
        <v>20</v>
      </c>
      <c r="B29" s="23">
        <f>'[3]kirendeltségek'!F120</f>
        <v>136</v>
      </c>
      <c r="C29" s="23">
        <f t="shared" si="4"/>
        <v>70</v>
      </c>
      <c r="D29" s="24">
        <f t="shared" si="5"/>
        <v>106.06060606060606</v>
      </c>
      <c r="E29" s="23">
        <f t="shared" si="6"/>
        <v>39</v>
      </c>
      <c r="F29" s="24">
        <f t="shared" si="7"/>
        <v>40.206185567010294</v>
      </c>
      <c r="P29" s="7">
        <f>'[3]kirendeltségek'!E120</f>
        <v>66</v>
      </c>
      <c r="Q29" s="7">
        <f>'[3]kirendeltségek'!F87</f>
        <v>97</v>
      </c>
    </row>
    <row r="30" spans="1:17" s="11" customFormat="1" ht="15.75">
      <c r="A30" s="19" t="s">
        <v>21</v>
      </c>
      <c r="B30" s="20">
        <f>'[3]kirendeltségek'!F121</f>
        <v>384</v>
      </c>
      <c r="C30" s="20">
        <f t="shared" si="4"/>
        <v>21</v>
      </c>
      <c r="D30" s="21">
        <f t="shared" si="5"/>
        <v>5.785123966942152</v>
      </c>
      <c r="E30" s="20">
        <f t="shared" si="6"/>
        <v>34</v>
      </c>
      <c r="F30" s="21">
        <f t="shared" si="7"/>
        <v>9.714285714285722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'[3]kirendeltségek'!E121</f>
        <v>363</v>
      </c>
      <c r="Q30" s="13">
        <f>'[3]kirendeltségek'!F88</f>
        <v>350</v>
      </c>
    </row>
    <row r="31" spans="1:17" ht="15.75">
      <c r="A31" s="22" t="s">
        <v>22</v>
      </c>
      <c r="B31" s="23">
        <f>'[3]kirendeltségek'!F122</f>
        <v>243</v>
      </c>
      <c r="C31" s="23">
        <f t="shared" si="4"/>
        <v>15</v>
      </c>
      <c r="D31" s="24">
        <f t="shared" si="5"/>
        <v>6.578947368421069</v>
      </c>
      <c r="E31" s="23">
        <f t="shared" si="6"/>
        <v>44</v>
      </c>
      <c r="F31" s="24">
        <f t="shared" si="7"/>
        <v>22.1105527638191</v>
      </c>
      <c r="P31" s="7">
        <f>'[3]kirendeltségek'!E122</f>
        <v>228</v>
      </c>
      <c r="Q31" s="7">
        <f>'[3]kirendeltségek'!F89</f>
        <v>199</v>
      </c>
    </row>
    <row r="32" spans="1:17" s="11" customFormat="1" ht="15.75">
      <c r="A32" s="19" t="s">
        <v>23</v>
      </c>
      <c r="B32" s="20">
        <f>'[3]kirendeltségek'!F123</f>
        <v>87</v>
      </c>
      <c r="C32" s="20">
        <f t="shared" si="4"/>
        <v>-12</v>
      </c>
      <c r="D32" s="21">
        <f t="shared" si="5"/>
        <v>-12.121212121212125</v>
      </c>
      <c r="E32" s="20">
        <f t="shared" si="6"/>
        <v>-11</v>
      </c>
      <c r="F32" s="21">
        <f t="shared" si="7"/>
        <v>-11.224489795918373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'[3]kirendeltségek'!E123</f>
        <v>99</v>
      </c>
      <c r="Q32" s="13">
        <f>'[3]kirendeltségek'!F90</f>
        <v>98</v>
      </c>
    </row>
    <row r="33" spans="1:17" s="6" customFormat="1" ht="15.75">
      <c r="A33" s="25" t="s">
        <v>24</v>
      </c>
      <c r="B33" s="26">
        <f>SUM(B27:B32)</f>
        <v>1759</v>
      </c>
      <c r="C33" s="26">
        <f t="shared" si="4"/>
        <v>47</v>
      </c>
      <c r="D33" s="27">
        <f t="shared" si="5"/>
        <v>2.745327102803728</v>
      </c>
      <c r="E33" s="26">
        <f t="shared" si="6"/>
        <v>288</v>
      </c>
      <c r="F33" s="27">
        <f t="shared" si="7"/>
        <v>19.578518014955804</v>
      </c>
      <c r="P33" s="14">
        <f>SUM(P27:P32)</f>
        <v>1712</v>
      </c>
      <c r="Q33" s="14">
        <f>SUM(Q27:Q32)</f>
        <v>1471</v>
      </c>
    </row>
    <row r="34" spans="1:15" s="11" customFormat="1" ht="27.75" customHeight="1">
      <c r="A34" s="131" t="s">
        <v>31</v>
      </c>
      <c r="B34" s="131"/>
      <c r="C34" s="131"/>
      <c r="D34" s="131"/>
      <c r="E34" s="131"/>
      <c r="F34" s="131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'[3]kirendeltségek'!F125</f>
        <v>699</v>
      </c>
      <c r="C35" s="23">
        <f aca="true" t="shared" si="8" ref="C35:C42">B35-P35</f>
        <v>-88</v>
      </c>
      <c r="D35" s="24">
        <f aca="true" t="shared" si="9" ref="D35:D42">B35/P35*100-100</f>
        <v>-11.181702668360856</v>
      </c>
      <c r="E35" s="23">
        <f aca="true" t="shared" si="10" ref="E35:E42">B35-Q35</f>
        <v>50</v>
      </c>
      <c r="F35" s="24">
        <f aca="true" t="shared" si="11" ref="F35:F42">B35/Q35*100-100</f>
        <v>7.704160246533135</v>
      </c>
      <c r="P35" s="7">
        <f>'[3]kirendeltségek'!E125</f>
        <v>787</v>
      </c>
      <c r="Q35" s="7">
        <f>'[3]kirendeltségek'!F92</f>
        <v>649</v>
      </c>
    </row>
    <row r="36" spans="1:17" s="11" customFormat="1" ht="15.75">
      <c r="A36" s="19" t="s">
        <v>26</v>
      </c>
      <c r="B36" s="20">
        <f>'[3]kirendeltségek'!F126</f>
        <v>278</v>
      </c>
      <c r="C36" s="20">
        <f t="shared" si="8"/>
        <v>-26</v>
      </c>
      <c r="D36" s="21">
        <f t="shared" si="9"/>
        <v>-8.55263157894737</v>
      </c>
      <c r="E36" s="20">
        <f t="shared" si="10"/>
        <v>73</v>
      </c>
      <c r="F36" s="21">
        <f t="shared" si="11"/>
        <v>35.60975609756099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'[3]kirendeltségek'!E126</f>
        <v>304</v>
      </c>
      <c r="Q36" s="13">
        <f>'[3]kirendeltségek'!F93</f>
        <v>205</v>
      </c>
    </row>
    <row r="37" spans="1:17" ht="15.75">
      <c r="A37" s="22" t="s">
        <v>27</v>
      </c>
      <c r="B37" s="23">
        <f>'[3]kirendeltségek'!F127</f>
        <v>204</v>
      </c>
      <c r="C37" s="23">
        <f t="shared" si="8"/>
        <v>-13</v>
      </c>
      <c r="D37" s="24">
        <f t="shared" si="9"/>
        <v>-5.990783410138249</v>
      </c>
      <c r="E37" s="23">
        <f t="shared" si="10"/>
        <v>59</v>
      </c>
      <c r="F37" s="24">
        <f t="shared" si="11"/>
        <v>40.68965517241378</v>
      </c>
      <c r="P37" s="7">
        <f>'[3]kirendeltségek'!E127</f>
        <v>217</v>
      </c>
      <c r="Q37" s="7">
        <f>'[3]kirendeltségek'!F94</f>
        <v>145</v>
      </c>
    </row>
    <row r="38" spans="1:17" s="11" customFormat="1" ht="15.75">
      <c r="A38" s="19" t="s">
        <v>28</v>
      </c>
      <c r="B38" s="20">
        <f>'[3]kirendeltségek'!F128</f>
        <v>257</v>
      </c>
      <c r="C38" s="20">
        <f t="shared" si="8"/>
        <v>-16</v>
      </c>
      <c r="D38" s="21">
        <f t="shared" si="9"/>
        <v>-5.860805860805868</v>
      </c>
      <c r="E38" s="20">
        <f t="shared" si="10"/>
        <v>39</v>
      </c>
      <c r="F38" s="21">
        <f t="shared" si="11"/>
        <v>17.88990825688073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'[3]kirendeltségek'!E128</f>
        <v>273</v>
      </c>
      <c r="Q38" s="13">
        <f>'[3]kirendeltségek'!F95</f>
        <v>218</v>
      </c>
    </row>
    <row r="39" spans="1:17" ht="15.75">
      <c r="A39" s="22" t="s">
        <v>29</v>
      </c>
      <c r="B39" s="23">
        <f>'[3]kirendeltségek'!F129</f>
        <v>246</v>
      </c>
      <c r="C39" s="23">
        <f t="shared" si="8"/>
        <v>-10</v>
      </c>
      <c r="D39" s="24">
        <f t="shared" si="9"/>
        <v>-3.90625</v>
      </c>
      <c r="E39" s="23">
        <f t="shared" si="10"/>
        <v>36</v>
      </c>
      <c r="F39" s="24">
        <f t="shared" si="11"/>
        <v>17.142857142857153</v>
      </c>
      <c r="P39" s="7">
        <f>'[3]kirendeltségek'!E129</f>
        <v>256</v>
      </c>
      <c r="Q39" s="7">
        <f>'[3]kirendeltségek'!F96</f>
        <v>210</v>
      </c>
    </row>
    <row r="40" spans="1:17" s="11" customFormat="1" ht="15.75">
      <c r="A40" s="19" t="s">
        <v>30</v>
      </c>
      <c r="B40" s="20">
        <f>'[3]kirendeltségek'!F130</f>
        <v>133</v>
      </c>
      <c r="C40" s="20">
        <f t="shared" si="8"/>
        <v>-10</v>
      </c>
      <c r="D40" s="21">
        <f t="shared" si="9"/>
        <v>-6.993006993006986</v>
      </c>
      <c r="E40" s="20">
        <f t="shared" si="10"/>
        <v>18</v>
      </c>
      <c r="F40" s="21">
        <f t="shared" si="11"/>
        <v>15.65217391304347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'[3]kirendeltségek'!E130</f>
        <v>143</v>
      </c>
      <c r="Q40" s="13">
        <f>'[3]kirendeltségek'!F97</f>
        <v>115</v>
      </c>
    </row>
    <row r="41" spans="1:17" s="6" customFormat="1" ht="15.75">
      <c r="A41" s="25" t="s">
        <v>31</v>
      </c>
      <c r="B41" s="26">
        <f>SUM(B35:B40)</f>
        <v>1817</v>
      </c>
      <c r="C41" s="26">
        <f t="shared" si="8"/>
        <v>-163</v>
      </c>
      <c r="D41" s="27">
        <f t="shared" si="9"/>
        <v>-8.232323232323239</v>
      </c>
      <c r="E41" s="26">
        <f t="shared" si="10"/>
        <v>275</v>
      </c>
      <c r="F41" s="27">
        <f t="shared" si="11"/>
        <v>17.833981841763944</v>
      </c>
      <c r="P41" s="14">
        <f>SUM(P35:P40)</f>
        <v>1980</v>
      </c>
      <c r="Q41" s="14">
        <f>SUM(Q35:Q40)</f>
        <v>1542</v>
      </c>
    </row>
    <row r="42" spans="1:17" s="16" customFormat="1" ht="28.5">
      <c r="A42" s="18" t="s">
        <v>32</v>
      </c>
      <c r="B42" s="28">
        <f>B41+B33+B25</f>
        <v>10014</v>
      </c>
      <c r="C42" s="28">
        <f t="shared" si="8"/>
        <v>-432</v>
      </c>
      <c r="D42" s="29">
        <f t="shared" si="9"/>
        <v>-4.135554279149915</v>
      </c>
      <c r="E42" s="28">
        <f t="shared" si="10"/>
        <v>799</v>
      </c>
      <c r="F42" s="29">
        <f t="shared" si="11"/>
        <v>8.670645686380894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10446</v>
      </c>
      <c r="Q42" s="17">
        <f>Q41+Q33+Q25</f>
        <v>9215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8"/>
  <sheetViews>
    <sheetView zoomScale="85" zoomScaleNormal="85" workbookViewId="0" topLeftCell="A19">
      <pane xSplit="4" topLeftCell="E1" activePane="topRight" state="frozen"/>
      <selection pane="topLeft" activeCell="I39" sqref="I39"/>
      <selection pane="topRight" activeCell="C29" sqref="C29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3" t="s">
        <v>43</v>
      </c>
      <c r="B1" s="143"/>
      <c r="C1" s="143"/>
      <c r="D1" s="143"/>
    </row>
    <row r="2" spans="1:6" ht="15.75">
      <c r="A2" s="138" t="s">
        <v>73</v>
      </c>
      <c r="B2" s="138"/>
      <c r="C2" s="138"/>
      <c r="D2" s="138"/>
      <c r="E2" s="1"/>
      <c r="F2" s="1"/>
    </row>
    <row r="3" spans="1:4" ht="15.75">
      <c r="A3" s="144" t="s">
        <v>87</v>
      </c>
      <c r="B3" s="145"/>
      <c r="C3" s="145"/>
      <c r="D3" s="145"/>
    </row>
    <row r="4" spans="1:4" ht="9" customHeight="1">
      <c r="A4" s="31"/>
      <c r="B4" s="31"/>
      <c r="C4" s="31"/>
      <c r="D4" s="32"/>
    </row>
    <row r="5" spans="1:4" ht="21" customHeight="1">
      <c r="A5" s="151" t="s">
        <v>44</v>
      </c>
      <c r="B5" s="146" t="s">
        <v>45</v>
      </c>
      <c r="C5" s="149" t="s">
        <v>46</v>
      </c>
      <c r="D5" s="150"/>
    </row>
    <row r="6" spans="1:4" ht="28.5" customHeight="1">
      <c r="A6" s="152"/>
      <c r="B6" s="147"/>
      <c r="C6" s="146" t="s">
        <v>79</v>
      </c>
      <c r="D6" s="146" t="s">
        <v>47</v>
      </c>
    </row>
    <row r="7" spans="1:4" ht="26.25" customHeight="1">
      <c r="A7" s="153"/>
      <c r="B7" s="148"/>
      <c r="C7" s="148"/>
      <c r="D7" s="148"/>
    </row>
    <row r="8" spans="1:4" ht="24" customHeight="1">
      <c r="A8" s="100" t="s">
        <v>48</v>
      </c>
      <c r="B8" s="100"/>
      <c r="C8" s="100"/>
      <c r="D8" s="100"/>
    </row>
    <row r="9" spans="1:4" ht="15">
      <c r="A9" s="33" t="s">
        <v>49</v>
      </c>
      <c r="B9" s="34">
        <f>'[1]regio'!F132</f>
        <v>60383</v>
      </c>
      <c r="C9" s="35">
        <f>B9/$B$11*100</f>
        <v>55.33176332597202</v>
      </c>
      <c r="D9" s="35">
        <f>'[1]regio'!$F85/'[1]regio'!$F$87*100</f>
        <v>54.62347760809403</v>
      </c>
    </row>
    <row r="10" spans="1:4" s="39" customFormat="1" ht="15">
      <c r="A10" s="36" t="s">
        <v>50</v>
      </c>
      <c r="B10" s="37">
        <f>'[1]regio'!F133</f>
        <v>48746</v>
      </c>
      <c r="C10" s="38">
        <f aca="true" t="shared" si="0" ref="C10:C34">B10/$B$11*100</f>
        <v>44.66823667402798</v>
      </c>
      <c r="D10" s="38">
        <f>'[1]regio'!$F86/'[1]regio'!$F$87*100</f>
        <v>45.37652239190597</v>
      </c>
    </row>
    <row r="11" spans="1:4" s="43" customFormat="1" ht="20.25" customHeight="1">
      <c r="A11" s="40" t="s">
        <v>51</v>
      </c>
      <c r="B11" s="41">
        <f>SUM(B9:B10)</f>
        <v>109129</v>
      </c>
      <c r="C11" s="42">
        <f t="shared" si="0"/>
        <v>100</v>
      </c>
      <c r="D11" s="42">
        <f>'[1]regio'!$M46/'[1]regio'!$M$46*100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">
      <c r="A13" s="33" t="s">
        <v>88</v>
      </c>
      <c r="B13" s="34">
        <f>'[1]regio'!F143</f>
        <v>2953</v>
      </c>
      <c r="C13" s="35">
        <f t="shared" si="0"/>
        <v>2.705971831502167</v>
      </c>
      <c r="D13" s="35">
        <f>'[1]regio'!$F96/'[1]regio'!F$102*100</f>
        <v>3.3131281442224734</v>
      </c>
      <c r="E13" s="48"/>
    </row>
    <row r="14" spans="1:4" ht="15">
      <c r="A14" s="69" t="s">
        <v>89</v>
      </c>
      <c r="B14" s="37">
        <f>'[1]regio'!F144</f>
        <v>14892</v>
      </c>
      <c r="C14" s="38">
        <f t="shared" si="0"/>
        <v>13.646235189546315</v>
      </c>
      <c r="D14" s="38">
        <f>'[1]regio'!$F97/'[1]regio'!F$102*100</f>
        <v>13.458672731958185</v>
      </c>
    </row>
    <row r="15" spans="1:5" s="39" customFormat="1" ht="15">
      <c r="A15" s="33" t="s">
        <v>90</v>
      </c>
      <c r="B15" s="34">
        <f>'[1]regio'!F145</f>
        <v>29683</v>
      </c>
      <c r="C15" s="35">
        <f t="shared" si="0"/>
        <v>27.19991936148961</v>
      </c>
      <c r="D15" s="35">
        <f>'[1]regio'!$F98/'[1]regio'!F$102*100</f>
        <v>27.85627051797739</v>
      </c>
      <c r="E15" s="71"/>
    </row>
    <row r="16" spans="1:4" ht="15">
      <c r="A16" s="36" t="s">
        <v>91</v>
      </c>
      <c r="B16" s="37">
        <f>'[1]regio'!F146</f>
        <v>27253</v>
      </c>
      <c r="C16" s="38">
        <f t="shared" si="0"/>
        <v>24.973196858763483</v>
      </c>
      <c r="D16" s="38">
        <f>'[1]regio'!$F99/'[1]regio'!F$102*100</f>
        <v>24.992437059528744</v>
      </c>
    </row>
    <row r="17" spans="1:4" s="39" customFormat="1" ht="15.75">
      <c r="A17" s="33" t="s">
        <v>92</v>
      </c>
      <c r="B17" s="34">
        <f>'[1]regio'!F147</f>
        <v>26120</v>
      </c>
      <c r="C17" s="35">
        <f t="shared" si="0"/>
        <v>23.934976037533563</v>
      </c>
      <c r="D17" s="35">
        <f>'[1]regio'!$F100/'[1]regio'!F$102*100</f>
        <v>23.359962353362988</v>
      </c>
    </row>
    <row r="18" spans="1:4" ht="15.75">
      <c r="A18" s="36" t="s">
        <v>93</v>
      </c>
      <c r="B18" s="37">
        <f>'[1]regio'!F148</f>
        <v>8228</v>
      </c>
      <c r="C18" s="38">
        <f t="shared" si="0"/>
        <v>7.53970072116486</v>
      </c>
      <c r="D18" s="38">
        <f>'[1]regio'!$F101/'[1]regio'!F$102*100</f>
        <v>7.019529192950219</v>
      </c>
    </row>
    <row r="19" spans="1:4" s="47" customFormat="1" ht="22.5" customHeight="1">
      <c r="A19" s="40" t="s">
        <v>51</v>
      </c>
      <c r="B19" s="41">
        <f>SUM(B13:B18)</f>
        <v>109129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'[1]regio'!F151</f>
        <v>9977</v>
      </c>
      <c r="C21" s="35">
        <f t="shared" si="0"/>
        <v>9.14239111510231</v>
      </c>
      <c r="D21" s="35">
        <f>'[1]regio'!$F104/'[1]regio'!$F$110*100</f>
        <v>10.416690009075529</v>
      </c>
    </row>
    <row r="22" spans="1:4" ht="15.75">
      <c r="A22" s="36" t="s">
        <v>54</v>
      </c>
      <c r="B22" s="37">
        <f>'[1]regio'!F152</f>
        <v>39858</v>
      </c>
      <c r="C22" s="38">
        <f t="shared" si="0"/>
        <v>36.5237471249622</v>
      </c>
      <c r="D22" s="38">
        <f>'[1]regio'!$F105/'[1]regio'!$F$110*100</f>
        <v>38.91272926913984</v>
      </c>
    </row>
    <row r="23" spans="1:4" s="39" customFormat="1" ht="15.75">
      <c r="A23" s="33" t="s">
        <v>55</v>
      </c>
      <c r="B23" s="34">
        <f>'[1]regio'!F153</f>
        <v>34775</v>
      </c>
      <c r="C23" s="35">
        <f t="shared" si="0"/>
        <v>31.86595680341614</v>
      </c>
      <c r="D23" s="35">
        <f>'[1]regio'!$F106/'[1]regio'!$F$110*100</f>
        <v>29.744204546727772</v>
      </c>
    </row>
    <row r="24" spans="1:4" ht="15.75">
      <c r="A24" s="36" t="s">
        <v>56</v>
      </c>
      <c r="B24" s="37">
        <f>'[1]regio'!F154</f>
        <v>14342</v>
      </c>
      <c r="C24" s="38">
        <f t="shared" si="0"/>
        <v>13.14224449962888</v>
      </c>
      <c r="D24" s="38">
        <f>'[1]regio'!$F107/'[1]regio'!$F$110*100</f>
        <v>11.58418393071226</v>
      </c>
    </row>
    <row r="25" spans="1:4" s="39" customFormat="1" ht="15.75">
      <c r="A25" s="33" t="s">
        <v>57</v>
      </c>
      <c r="B25" s="34">
        <f>'[1]regio'!F155</f>
        <v>7340</v>
      </c>
      <c r="C25" s="35">
        <f t="shared" si="0"/>
        <v>6.725984843625434</v>
      </c>
      <c r="D25" s="35">
        <f>'[1]regio'!$F108/'[1]regio'!$F$110*100</f>
        <v>6.567993635925648</v>
      </c>
    </row>
    <row r="26" spans="1:4" ht="15.75">
      <c r="A26" s="36" t="s">
        <v>58</v>
      </c>
      <c r="B26" s="37">
        <f>'[1]regio'!F156</f>
        <v>2837</v>
      </c>
      <c r="C26" s="38">
        <f t="shared" si="0"/>
        <v>2.5996756132650347</v>
      </c>
      <c r="D26" s="38">
        <f>'[1]regio'!$F109/'[1]regio'!$F$110*100</f>
        <v>2.774198608418953</v>
      </c>
    </row>
    <row r="27" spans="1:4" s="47" customFormat="1" ht="21" customHeight="1">
      <c r="A27" s="40" t="s">
        <v>51</v>
      </c>
      <c r="B27" s="41">
        <f>SUM(B21:B26)</f>
        <v>109129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4" s="39" customFormat="1" ht="15.75">
      <c r="A29" s="70" t="s">
        <v>81</v>
      </c>
      <c r="B29" s="34">
        <f>'[1]regio'!F159</f>
        <v>31708</v>
      </c>
      <c r="C29" s="35">
        <f>B29/$B$11*100</f>
        <v>29.055521447094723</v>
      </c>
      <c r="D29" s="35">
        <f>'[1]regio'!$X117/'[1]regio'!$X$123*100</f>
        <v>19.746557461541048</v>
      </c>
    </row>
    <row r="30" spans="1:4" ht="15.75">
      <c r="A30" s="69" t="s">
        <v>82</v>
      </c>
      <c r="B30" s="37">
        <f>'[1]regio'!F160</f>
        <v>20501</v>
      </c>
      <c r="C30" s="38">
        <f>B30/$B$11*100</f>
        <v>18.786023879995234</v>
      </c>
      <c r="D30" s="38">
        <f>'[1]regio'!$X118/'[1]regio'!$X$123*100</f>
        <v>17.737616385250586</v>
      </c>
    </row>
    <row r="31" spans="1:4" s="39" customFormat="1" ht="15.75">
      <c r="A31" s="70" t="s">
        <v>83</v>
      </c>
      <c r="B31" s="34">
        <f>'[1]regio'!F161</f>
        <v>20981</v>
      </c>
      <c r="C31" s="35">
        <f>B31/$B$11*100</f>
        <v>19.225870300286815</v>
      </c>
      <c r="D31" s="35">
        <f>'[1]regio'!$X119/'[1]regio'!$X$123*100</f>
        <v>20.558873289935125</v>
      </c>
    </row>
    <row r="32" spans="1:4" ht="15.75">
      <c r="A32" s="69" t="s">
        <v>84</v>
      </c>
      <c r="B32" s="37">
        <f>'[1]regio'!F162</f>
        <v>15415</v>
      </c>
      <c r="C32" s="38">
        <f>B32/$B$11*100</f>
        <v>14.125484518322354</v>
      </c>
      <c r="D32" s="38">
        <f>'[1]regio'!$X120/'[1]regio'!$X$123*100</f>
        <v>20.67091685247224</v>
      </c>
    </row>
    <row r="33" spans="1:4" s="39" customFormat="1" ht="15.75">
      <c r="A33" s="70" t="s">
        <v>85</v>
      </c>
      <c r="B33" s="34">
        <f>'[1]regio'!F163</f>
        <v>20524</v>
      </c>
      <c r="C33" s="35">
        <f>B33/$B$11*100</f>
        <v>18.807099854300873</v>
      </c>
      <c r="D33" s="35">
        <f>'[1]regio'!$X121/'[1]regio'!$X$123*100</f>
        <v>21.286036010801</v>
      </c>
    </row>
    <row r="34" spans="1:4" s="43" customFormat="1" ht="23.25" customHeight="1">
      <c r="A34" s="44" t="s">
        <v>51</v>
      </c>
      <c r="B34" s="45">
        <f>SUM(B29:B33)</f>
        <v>109129</v>
      </c>
      <c r="C34" s="46">
        <f t="shared" si="0"/>
        <v>100</v>
      </c>
      <c r="D34" s="46">
        <f>SUM(D29:D33)</f>
        <v>99.99999999999999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'[1]regio'!F166</f>
        <v>22003</v>
      </c>
      <c r="C36" s="66">
        <f>B36/$B$40*100</f>
        <v>20.16237663682431</v>
      </c>
      <c r="D36" s="66">
        <f>'[1]regio'!$F125/'[1]regio'!$F$129*100</f>
        <v>13.994240960885593</v>
      </c>
    </row>
    <row r="37" spans="1:4" ht="15.75">
      <c r="A37" s="68" t="s">
        <v>76</v>
      </c>
      <c r="B37" s="34">
        <f>'[1]regio'!F167</f>
        <v>7095</v>
      </c>
      <c r="C37" s="35">
        <f>B37/$B$40*100</f>
        <v>6.50147989993494</v>
      </c>
      <c r="D37" s="35">
        <f>'[1]regio'!$F126/'[1]regio'!$F$129*100</f>
        <v>5.3758501305307504</v>
      </c>
    </row>
    <row r="38" spans="1:4" ht="15.75">
      <c r="A38" s="67" t="s">
        <v>77</v>
      </c>
      <c r="B38" s="65">
        <f>'[1]regio'!F168</f>
        <v>40802</v>
      </c>
      <c r="C38" s="66">
        <f>B38/$B$40*100</f>
        <v>37.388778418202314</v>
      </c>
      <c r="D38" s="66">
        <f>'[1]regio'!$F127/'[1]regio'!$F$129*100</f>
        <v>46.39611881099371</v>
      </c>
    </row>
    <row r="39" spans="1:4" ht="15.75">
      <c r="A39" s="68" t="s">
        <v>78</v>
      </c>
      <c r="B39" s="34">
        <f>'[1]regio'!F169</f>
        <v>39229</v>
      </c>
      <c r="C39" s="35">
        <f>B39/$B$40*100</f>
        <v>35.947365045038445</v>
      </c>
      <c r="D39" s="35">
        <f>'[1]regio'!$F128/'[1]regio'!$F$129*100</f>
        <v>34.233790097589946</v>
      </c>
    </row>
    <row r="40" spans="1:4" s="43" customFormat="1" ht="22.5" customHeight="1">
      <c r="A40" s="62" t="s">
        <v>51</v>
      </c>
      <c r="B40" s="63">
        <f>SUM(B36:B39)</f>
        <v>109129</v>
      </c>
      <c r="C40" s="64">
        <f>SUM(C36:C39)</f>
        <v>100</v>
      </c>
      <c r="D40" s="64">
        <f>SUM(D36:D39)</f>
        <v>100</v>
      </c>
    </row>
    <row r="41" spans="3:4" ht="15.75">
      <c r="C41" s="49"/>
      <c r="D41" s="49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4"/>
  <headerFooter alignWithMargins="0">
    <oddHeader>&amp;R&amp;"Times New Roman CE,Dőlt"3.sz. táblázat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70" zoomScaleNormal="70" workbookViewId="0" topLeftCell="A16">
      <selection activeCell="D36" sqref="D36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4" t="s">
        <v>43</v>
      </c>
      <c r="B1" s="154"/>
      <c r="C1" s="154"/>
      <c r="D1" s="154"/>
    </row>
    <row r="2" spans="1:4" ht="15.75">
      <c r="A2" s="154" t="s">
        <v>70</v>
      </c>
      <c r="B2" s="154"/>
      <c r="C2" s="154"/>
      <c r="D2" s="154"/>
    </row>
    <row r="3" spans="1:4" ht="15.75">
      <c r="A3" s="155" t="s">
        <v>87</v>
      </c>
      <c r="B3" s="109"/>
      <c r="C3" s="109"/>
      <c r="D3" s="109"/>
    </row>
    <row r="4" spans="1:4" ht="15.75">
      <c r="A4" s="52"/>
      <c r="B4" s="52"/>
      <c r="C4" s="52"/>
      <c r="D4" s="53"/>
    </row>
    <row r="5" spans="1:4" ht="28.5" customHeight="1">
      <c r="A5" s="160" t="s">
        <v>44</v>
      </c>
      <c r="B5" s="110" t="s">
        <v>45</v>
      </c>
      <c r="C5" s="158" t="s">
        <v>46</v>
      </c>
      <c r="D5" s="159"/>
    </row>
    <row r="6" spans="1:4" ht="28.5" customHeight="1">
      <c r="A6" s="161"/>
      <c r="B6" s="156"/>
      <c r="C6" s="110" t="s">
        <v>79</v>
      </c>
      <c r="D6" s="110" t="s">
        <v>47</v>
      </c>
    </row>
    <row r="7" spans="1:4" ht="36" customHeight="1">
      <c r="A7" s="162"/>
      <c r="B7" s="157"/>
      <c r="C7" s="157"/>
      <c r="D7" s="157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'[1]borsod'!F132</f>
        <v>37735</v>
      </c>
      <c r="C9" s="35">
        <f>B9/$B$11*100</f>
        <v>55.59730080150872</v>
      </c>
      <c r="D9" s="35">
        <f>'[1]borsod'!$F85/'[1]borsod'!$F$87*100</f>
        <v>55.27050123827131</v>
      </c>
    </row>
    <row r="10" spans="1:4" s="56" customFormat="1" ht="15.75">
      <c r="A10" s="55" t="s">
        <v>50</v>
      </c>
      <c r="B10" s="37">
        <f>'[1]borsod'!F133</f>
        <v>30137</v>
      </c>
      <c r="C10" s="38">
        <f>B10/$B$11*100</f>
        <v>44.40269919849128</v>
      </c>
      <c r="D10" s="38">
        <f>'[1]borsod'!$F86/'[1]borsod'!$F$87*100</f>
        <v>44.7294987617287</v>
      </c>
    </row>
    <row r="11" spans="1:4" s="58" customFormat="1" ht="20.25" customHeight="1">
      <c r="A11" s="57" t="s">
        <v>51</v>
      </c>
      <c r="B11" s="41">
        <f>SUM(B9:B10)</f>
        <v>67872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88</v>
      </c>
      <c r="B13" s="34">
        <f>'[1]borsod'!F143</f>
        <v>1861</v>
      </c>
      <c r="C13" s="35">
        <f aca="true" t="shared" si="0" ref="C13:C19">B13/$B$11*100</f>
        <v>2.741925978312117</v>
      </c>
      <c r="D13" s="35">
        <f>'[1]borsod'!$F96/'[1]borsod'!$F$102*100</f>
        <v>3.343332519446092</v>
      </c>
      <c r="E13" s="60"/>
    </row>
    <row r="14" spans="1:4" ht="15.75">
      <c r="A14" s="69" t="s">
        <v>89</v>
      </c>
      <c r="B14" s="37">
        <f>'[1]borsod'!F144</f>
        <v>9530</v>
      </c>
      <c r="C14" s="38">
        <f t="shared" si="0"/>
        <v>14.041136256482792</v>
      </c>
      <c r="D14" s="38">
        <f>'[1]borsod'!$F97/'[1]borsod'!$F$102*100</f>
        <v>14.043043008127245</v>
      </c>
    </row>
    <row r="15" spans="1:4" s="56" customFormat="1" ht="15.75">
      <c r="A15" s="33" t="s">
        <v>90</v>
      </c>
      <c r="B15" s="34">
        <f>'[1]borsod'!F145</f>
        <v>18156</v>
      </c>
      <c r="C15" s="35">
        <f t="shared" si="0"/>
        <v>26.75035360678925</v>
      </c>
      <c r="D15" s="35">
        <f>'[1]borsod'!$F98/'[1]borsod'!$F$102*100</f>
        <v>27.39195646865953</v>
      </c>
    </row>
    <row r="16" spans="1:4" ht="15.75">
      <c r="A16" s="36" t="s">
        <v>91</v>
      </c>
      <c r="B16" s="37">
        <f>'[1]borsod'!F146</f>
        <v>17207</v>
      </c>
      <c r="C16" s="38">
        <f t="shared" si="0"/>
        <v>25.352133427628477</v>
      </c>
      <c r="D16" s="38">
        <f>'[1]borsod'!$F99/'[1]borsod'!$F$102*100</f>
        <v>25.506644807980745</v>
      </c>
    </row>
    <row r="17" spans="1:4" s="56" customFormat="1" ht="15.75">
      <c r="A17" s="33" t="s">
        <v>92</v>
      </c>
      <c r="B17" s="34">
        <f>'[1]borsod'!F147</f>
        <v>16188</v>
      </c>
      <c r="C17" s="35">
        <f t="shared" si="0"/>
        <v>23.850777934936353</v>
      </c>
      <c r="D17" s="35">
        <f>'[1]borsod'!$F100/'[1]borsod'!$F$102*100</f>
        <v>23.16788168404897</v>
      </c>
    </row>
    <row r="18" spans="1:4" ht="15.75">
      <c r="A18" s="36" t="s">
        <v>93</v>
      </c>
      <c r="B18" s="37">
        <f>'[1]borsod'!F148</f>
        <v>4930</v>
      </c>
      <c r="C18" s="38">
        <f t="shared" si="0"/>
        <v>7.263672795851013</v>
      </c>
      <c r="D18" s="38">
        <f>'[1]borsod'!$F101/'[1]borsod'!$F$102*100</f>
        <v>6.547141511737417</v>
      </c>
    </row>
    <row r="19" spans="1:4" s="59" customFormat="1" ht="22.5" customHeight="1">
      <c r="A19" s="57" t="s">
        <v>51</v>
      </c>
      <c r="B19" s="41">
        <f>SUM(B13:B18)</f>
        <v>67872</v>
      </c>
      <c r="C19" s="42">
        <f t="shared" si="0"/>
        <v>100</v>
      </c>
      <c r="D19" s="42">
        <f>SUM(D13:D18)</f>
        <v>100.00000000000001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'[1]borsod'!F151</f>
        <v>6676</v>
      </c>
      <c r="C21" s="35">
        <f aca="true" t="shared" si="1" ref="C21:C27">B21/$B$11*100</f>
        <v>9.836162187647336</v>
      </c>
      <c r="D21" s="35">
        <f>'[1]borsod'!$F104/'[1]borsod'!$F$110*100</f>
        <v>10.92992430848652</v>
      </c>
    </row>
    <row r="22" spans="1:4" ht="15.75">
      <c r="A22" s="55" t="s">
        <v>54</v>
      </c>
      <c r="B22" s="37">
        <f>'[1]borsod'!F152</f>
        <v>24880</v>
      </c>
      <c r="C22" s="38">
        <f t="shared" si="1"/>
        <v>36.65723715228666</v>
      </c>
      <c r="D22" s="38">
        <f>'[1]borsod'!$F105/'[1]borsod'!$F$110*100</f>
        <v>38.95322473752137</v>
      </c>
    </row>
    <row r="23" spans="1:4" s="56" customFormat="1" ht="15.75">
      <c r="A23" s="54" t="s">
        <v>55</v>
      </c>
      <c r="B23" s="34">
        <f>'[1]borsod'!F153</f>
        <v>21792</v>
      </c>
      <c r="C23" s="35">
        <f t="shared" si="1"/>
        <v>32.10749646393211</v>
      </c>
      <c r="D23" s="35">
        <f>'[1]borsod'!$F106/'[1]borsod'!$F$110*100</f>
        <v>30.089992675014827</v>
      </c>
    </row>
    <row r="24" spans="1:4" ht="15.75">
      <c r="A24" s="55" t="s">
        <v>56</v>
      </c>
      <c r="B24" s="37">
        <f>'[1]borsod'!F154</f>
        <v>8367</v>
      </c>
      <c r="C24" s="38">
        <f t="shared" si="1"/>
        <v>12.327616690240454</v>
      </c>
      <c r="D24" s="38">
        <f>'[1]borsod'!$F107/'[1]borsod'!$F$110*100</f>
        <v>10.961317102096341</v>
      </c>
    </row>
    <row r="25" spans="1:4" s="56" customFormat="1" ht="15.75">
      <c r="A25" s="54" t="s">
        <v>57</v>
      </c>
      <c r="B25" s="34">
        <f>'[1]borsod'!F155</f>
        <v>4475</v>
      </c>
      <c r="C25" s="35">
        <f t="shared" si="1"/>
        <v>6.593293257897219</v>
      </c>
      <c r="D25" s="35">
        <f>'[1]borsod'!$F108/'[1]borsod'!$F$110*100</f>
        <v>6.468659527712861</v>
      </c>
    </row>
    <row r="26" spans="1:4" ht="15.75">
      <c r="A26" s="55" t="s">
        <v>58</v>
      </c>
      <c r="B26" s="37">
        <f>'[1]borsod'!F156</f>
        <v>1682</v>
      </c>
      <c r="C26" s="38">
        <f t="shared" si="1"/>
        <v>2.4781942479962282</v>
      </c>
      <c r="D26" s="38">
        <f>'[1]borsod'!$F109/'[1]borsod'!$F$110*100</f>
        <v>2.596881649168091</v>
      </c>
    </row>
    <row r="27" spans="1:4" s="59" customFormat="1" ht="21" customHeight="1">
      <c r="A27" s="57" t="s">
        <v>51</v>
      </c>
      <c r="B27" s="41">
        <f>SUM(B21:B26)</f>
        <v>67872</v>
      </c>
      <c r="C27" s="42">
        <f t="shared" si="1"/>
        <v>100</v>
      </c>
      <c r="D27" s="42">
        <f>SUM(D21:D26)</f>
        <v>100.00000000000001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81</v>
      </c>
      <c r="B29" s="34">
        <f>'[1]borsod'!F159</f>
        <v>19229</v>
      </c>
      <c r="C29" s="35">
        <f aca="true" t="shared" si="2" ref="C29:C38">B29/$B$11*100</f>
        <v>28.331270627062704</v>
      </c>
      <c r="D29" s="35">
        <f>'[1]borsod'!$U117/'[1]borsod'!$U$123*100</f>
        <v>18.155498971013987</v>
      </c>
    </row>
    <row r="30" spans="1:4" ht="15.75">
      <c r="A30" s="69" t="s">
        <v>82</v>
      </c>
      <c r="B30" s="37">
        <f>'[1]borsod'!F160</f>
        <v>11494</v>
      </c>
      <c r="C30" s="38">
        <f t="shared" si="2"/>
        <v>16.934818481848186</v>
      </c>
      <c r="D30" s="38">
        <f>'[1]borsod'!$U118/'[1]borsod'!$U$123*100</f>
        <v>16.795144581255013</v>
      </c>
    </row>
    <row r="31" spans="1:4" ht="15.75">
      <c r="A31" s="70" t="s">
        <v>83</v>
      </c>
      <c r="B31" s="34">
        <f>'[1]borsod'!F161</f>
        <v>12837</v>
      </c>
      <c r="C31" s="35">
        <f t="shared" si="2"/>
        <v>18.91354314002829</v>
      </c>
      <c r="D31" s="35">
        <f>'[1]borsod'!$U119/'[1]borsod'!$U$123*100</f>
        <v>20.096620042554676</v>
      </c>
    </row>
    <row r="32" spans="1:4" ht="15.75">
      <c r="A32" s="69" t="s">
        <v>84</v>
      </c>
      <c r="B32" s="37">
        <f>'[1]borsod'!F162</f>
        <v>9866</v>
      </c>
      <c r="C32" s="38">
        <f t="shared" si="2"/>
        <v>14.536185761433288</v>
      </c>
      <c r="D32" s="38">
        <f>'[1]borsod'!$U120/'[1]borsod'!$U$123*100</f>
        <v>21.136070319857687</v>
      </c>
    </row>
    <row r="33" spans="1:4" s="56" customFormat="1" ht="15.75">
      <c r="A33" s="70" t="s">
        <v>85</v>
      </c>
      <c r="B33" s="34">
        <f>'[1]borsod'!F163</f>
        <v>14446</v>
      </c>
      <c r="C33" s="35">
        <f t="shared" si="2"/>
        <v>21.284181989627534</v>
      </c>
      <c r="D33" s="35">
        <f>'[1]borsod'!$U121/'[1]borsod'!$U$123*100</f>
        <v>23.816666085318637</v>
      </c>
    </row>
    <row r="34" spans="1:4" s="58" customFormat="1" ht="22.5" customHeight="1">
      <c r="A34" s="44" t="s">
        <v>51</v>
      </c>
      <c r="B34" s="45">
        <f>SUM(B29:B33)</f>
        <v>67872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'[1]borsod'!F166</f>
        <v>11567</v>
      </c>
      <c r="C36" s="38">
        <f t="shared" si="2"/>
        <v>17.04237388024517</v>
      </c>
      <c r="D36" s="66">
        <f>'[1]borsod'!$F125/'[1]borsod'!$F$129*100</f>
        <v>11.693815619658865</v>
      </c>
    </row>
    <row r="37" spans="1:4" ht="15.75">
      <c r="A37" s="68" t="s">
        <v>76</v>
      </c>
      <c r="B37" s="34">
        <f>'[1]borsod'!F167</f>
        <v>4272</v>
      </c>
      <c r="C37" s="35">
        <f>B37/$B$11*100</f>
        <v>6.294200848656294</v>
      </c>
      <c r="D37" s="35">
        <f>'[1]borsod'!$F126/'[1]borsod'!$F$129*100</f>
        <v>4.5449788970665175</v>
      </c>
    </row>
    <row r="38" spans="1:4" ht="15.75">
      <c r="A38" s="67" t="s">
        <v>77</v>
      </c>
      <c r="B38" s="65">
        <f>'[1]borsod'!F168</f>
        <v>28249</v>
      </c>
      <c r="C38" s="38">
        <f t="shared" si="2"/>
        <v>41.62099245638849</v>
      </c>
      <c r="D38" s="66">
        <f>'[1]borsod'!$F127/'[1]borsod'!$F$129*100</f>
        <v>50.67843315079005</v>
      </c>
    </row>
    <row r="39" spans="1:4" ht="15.75">
      <c r="A39" s="68" t="s">
        <v>78</v>
      </c>
      <c r="B39" s="34">
        <f>'[1]borsod'!F169</f>
        <v>23784</v>
      </c>
      <c r="C39" s="35">
        <f>B39/$B$11*100</f>
        <v>35.04243281471005</v>
      </c>
      <c r="D39" s="35">
        <f>'[1]borsod'!$F128/'[1]borsod'!$F$129*100</f>
        <v>33.082772332484566</v>
      </c>
    </row>
    <row r="40" spans="1:4" ht="15.75">
      <c r="A40" s="62" t="s">
        <v>51</v>
      </c>
      <c r="B40" s="63">
        <f>SUM(B36:B39)</f>
        <v>67872</v>
      </c>
      <c r="C40" s="64">
        <f>SUM(C36:C39)</f>
        <v>100</v>
      </c>
      <c r="D40" s="64">
        <f>SUM(D36:D39)</f>
        <v>100</v>
      </c>
    </row>
    <row r="41" spans="3:4" ht="15.75">
      <c r="C41" s="61"/>
      <c r="D41" s="61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6">
      <pane xSplit="4" topLeftCell="E1" activePane="topRight" state="frozen"/>
      <selection pane="topLeft" activeCell="E22" sqref="E22:F22"/>
      <selection pane="topRight" activeCell="C42" sqref="B42:C42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4" t="s">
        <v>43</v>
      </c>
      <c r="B1" s="154"/>
      <c r="C1" s="154"/>
      <c r="D1" s="154"/>
    </row>
    <row r="2" spans="1:4" ht="15.75">
      <c r="A2" s="154" t="s">
        <v>69</v>
      </c>
      <c r="B2" s="154"/>
      <c r="C2" s="154"/>
      <c r="D2" s="154"/>
    </row>
    <row r="3" spans="1:4" ht="15.75">
      <c r="A3" s="155" t="s">
        <v>87</v>
      </c>
      <c r="B3" s="109"/>
      <c r="C3" s="109"/>
      <c r="D3" s="109"/>
    </row>
    <row r="4" spans="1:4" ht="6.75" customHeight="1">
      <c r="A4" s="52"/>
      <c r="B4" s="52"/>
      <c r="C4" s="52"/>
      <c r="D4" s="53"/>
    </row>
    <row r="5" spans="1:4" ht="28.5" customHeight="1">
      <c r="A5" s="160" t="s">
        <v>44</v>
      </c>
      <c r="B5" s="110" t="s">
        <v>45</v>
      </c>
      <c r="C5" s="158" t="s">
        <v>46</v>
      </c>
      <c r="D5" s="159"/>
    </row>
    <row r="6" spans="1:4" ht="28.5" customHeight="1">
      <c r="A6" s="161"/>
      <c r="B6" s="156"/>
      <c r="C6" s="110" t="s">
        <v>79</v>
      </c>
      <c r="D6" s="110" t="s">
        <v>47</v>
      </c>
    </row>
    <row r="7" spans="1:4" ht="27" customHeight="1">
      <c r="A7" s="162"/>
      <c r="B7" s="157"/>
      <c r="C7" s="157"/>
      <c r="D7" s="157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'[1]heves'!F132</f>
        <v>12184</v>
      </c>
      <c r="C9" s="35">
        <f>B9/$B$11*100</f>
        <v>54.688271466403336</v>
      </c>
      <c r="D9" s="35">
        <f>'[1]heves'!$F85/'[1]heves'!$F$87*100</f>
        <v>52.92177484597672</v>
      </c>
    </row>
    <row r="10" spans="1:4" s="56" customFormat="1" ht="15.75">
      <c r="A10" s="55" t="s">
        <v>50</v>
      </c>
      <c r="B10" s="37">
        <f>'[1]heves'!F133</f>
        <v>10095</v>
      </c>
      <c r="C10" s="38">
        <f>B10/$B$11*100</f>
        <v>45.311728533596664</v>
      </c>
      <c r="D10" s="38">
        <f>'[1]heves'!$F86/'[1]heves'!$F$87*100</f>
        <v>47.07822515402327</v>
      </c>
    </row>
    <row r="11" spans="1:4" s="58" customFormat="1" ht="20.25" customHeight="1">
      <c r="A11" s="57" t="s">
        <v>51</v>
      </c>
      <c r="B11" s="41">
        <f>SUM(B9:B10)</f>
        <v>22279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88</v>
      </c>
      <c r="B13" s="34">
        <f>'[1]heves'!F143</f>
        <v>503</v>
      </c>
      <c r="C13" s="35">
        <f aca="true" t="shared" si="0" ref="C13:C19">B13/$B$11*100</f>
        <v>2.2577314960276493</v>
      </c>
      <c r="D13" s="35">
        <f>'[1]heves'!$F96/'[1]heves'!$F$102*100</f>
        <v>3.0431265168958865</v>
      </c>
      <c r="E13" s="60"/>
    </row>
    <row r="14" spans="1:4" ht="15.75">
      <c r="A14" s="69" t="s">
        <v>89</v>
      </c>
      <c r="B14" s="37">
        <f>'[1]heves'!F144</f>
        <v>2953</v>
      </c>
      <c r="C14" s="38">
        <f t="shared" si="0"/>
        <v>13.25463440908479</v>
      </c>
      <c r="D14" s="38">
        <f>'[1]heves'!$F97/'[1]heves'!$F$102*100</f>
        <v>12.832161304374884</v>
      </c>
    </row>
    <row r="15" spans="1:4" s="56" customFormat="1" ht="15.75">
      <c r="A15" s="33" t="s">
        <v>90</v>
      </c>
      <c r="B15" s="34">
        <f>'[1]heves'!F145</f>
        <v>6450</v>
      </c>
      <c r="C15" s="35">
        <f t="shared" si="0"/>
        <v>28.951030118048386</v>
      </c>
      <c r="D15" s="35">
        <f>'[1]heves'!$F98/'[1]heves'!$F$102*100</f>
        <v>30.225900802787976</v>
      </c>
    </row>
    <row r="16" spans="1:4" ht="15.75">
      <c r="A16" s="36" t="s">
        <v>91</v>
      </c>
      <c r="B16" s="37">
        <f>'[1]heves'!F146</f>
        <v>5534</v>
      </c>
      <c r="C16" s="38">
        <f t="shared" si="0"/>
        <v>24.83953498810539</v>
      </c>
      <c r="D16" s="38">
        <f>'[1]heves'!$F99/'[1]heves'!$F$102*100</f>
        <v>23.890721264546645</v>
      </c>
    </row>
    <row r="17" spans="1:4" s="56" customFormat="1" ht="15.75">
      <c r="A17" s="33" t="s">
        <v>92</v>
      </c>
      <c r="B17" s="34">
        <f>'[1]heves'!F147</f>
        <v>5205</v>
      </c>
      <c r="C17" s="35">
        <f t="shared" si="0"/>
        <v>23.36280802549486</v>
      </c>
      <c r="D17" s="35">
        <f>'[1]heves'!$F100/'[1]heves'!$F$102*100</f>
        <v>22.527848652685297</v>
      </c>
    </row>
    <row r="18" spans="1:4" ht="15.75">
      <c r="A18" s="36" t="s">
        <v>93</v>
      </c>
      <c r="B18" s="37">
        <f>'[1]heves'!F148</f>
        <v>1634</v>
      </c>
      <c r="C18" s="38">
        <f t="shared" si="0"/>
        <v>7.334260963238924</v>
      </c>
      <c r="D18" s="38">
        <f>'[1]heves'!$F101/'[1]heves'!$F$102*100</f>
        <v>7.480241458709316</v>
      </c>
    </row>
    <row r="19" spans="1:4" s="59" customFormat="1" ht="22.5" customHeight="1">
      <c r="A19" s="57" t="s">
        <v>51</v>
      </c>
      <c r="B19" s="41">
        <f>SUM(B13:B18)</f>
        <v>22279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'[1]heves'!F151</f>
        <v>1892</v>
      </c>
      <c r="C21" s="35">
        <f aca="true" t="shared" si="1" ref="C21:C27">B21/$B$11*100</f>
        <v>8.49230216796086</v>
      </c>
      <c r="D21" s="35">
        <f>'[1]heves'!$F104/'[1]heves'!$F$110*100</f>
        <v>10.050407617151036</v>
      </c>
    </row>
    <row r="22" spans="1:4" ht="15.75">
      <c r="A22" s="55" t="s">
        <v>54</v>
      </c>
      <c r="B22" s="37">
        <f>'[1]heves'!F152</f>
        <v>7651</v>
      </c>
      <c r="C22" s="38">
        <f t="shared" si="1"/>
        <v>34.341756811347004</v>
      </c>
      <c r="D22" s="38">
        <f>'[1]heves'!$F105/'[1]heves'!$F$110*100</f>
        <v>36.78511419503392</v>
      </c>
    </row>
    <row r="23" spans="1:4" s="56" customFormat="1" ht="15.75">
      <c r="A23" s="54" t="s">
        <v>55</v>
      </c>
      <c r="B23" s="34">
        <f>'[1]heves'!F153</f>
        <v>7161</v>
      </c>
      <c r="C23" s="35">
        <f t="shared" si="1"/>
        <v>32.14237622873558</v>
      </c>
      <c r="D23" s="35">
        <f>'[1]heves'!$F106/'[1]heves'!$F$110*100</f>
        <v>30.051652249673282</v>
      </c>
    </row>
    <row r="24" spans="1:4" ht="15.75">
      <c r="A24" s="55" t="s">
        <v>56</v>
      </c>
      <c r="B24" s="37">
        <f>'[1]heves'!F154</f>
        <v>3255</v>
      </c>
      <c r="C24" s="38">
        <f t="shared" si="1"/>
        <v>14.610171013061626</v>
      </c>
      <c r="D24" s="38">
        <f>'[1]heves'!$F107/'[1]heves'!$F$110*100</f>
        <v>12.53344949903541</v>
      </c>
    </row>
    <row r="25" spans="1:4" s="56" customFormat="1" ht="15.75">
      <c r="A25" s="54" t="s">
        <v>57</v>
      </c>
      <c r="B25" s="34">
        <f>'[1]heves'!F155</f>
        <v>1533</v>
      </c>
      <c r="C25" s="35">
        <f t="shared" si="1"/>
        <v>6.880919251312896</v>
      </c>
      <c r="D25" s="35">
        <f>'[1]heves'!$F108/'[1]heves'!$F$110*100</f>
        <v>6.608998693135852</v>
      </c>
    </row>
    <row r="26" spans="1:4" ht="15.75">
      <c r="A26" s="55" t="s">
        <v>58</v>
      </c>
      <c r="B26" s="37">
        <f>'[1]heves'!F156</f>
        <v>787</v>
      </c>
      <c r="C26" s="38">
        <f t="shared" si="1"/>
        <v>3.532474527582028</v>
      </c>
      <c r="D26" s="38">
        <f>'[1]heves'!$F109/'[1]heves'!$F$110*100</f>
        <v>3.970377745970502</v>
      </c>
    </row>
    <row r="27" spans="1:4" s="59" customFormat="1" ht="21" customHeight="1">
      <c r="A27" s="57" t="s">
        <v>51</v>
      </c>
      <c r="B27" s="41">
        <f>SUM(B21:B26)</f>
        <v>22279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81</v>
      </c>
      <c r="B29" s="34">
        <f>'[1]heves'!F159</f>
        <v>7396</v>
      </c>
      <c r="C29" s="35">
        <f aca="true" t="shared" si="2" ref="C29:C39">B29/$B$11*100</f>
        <v>33.197181202028816</v>
      </c>
      <c r="D29" s="35">
        <f>'[1]heves'!$U117/'[1]heves'!$U$123*100</f>
        <v>24.550376501337983</v>
      </c>
    </row>
    <row r="30" spans="1:4" ht="15.75">
      <c r="A30" s="69" t="s">
        <v>82</v>
      </c>
      <c r="B30" s="37">
        <f>'[1]heves'!F160</f>
        <v>5076</v>
      </c>
      <c r="C30" s="38">
        <f t="shared" si="2"/>
        <v>22.78378742313389</v>
      </c>
      <c r="D30" s="38">
        <f>'[1]heves'!$U118/'[1]heves'!$U$123*100</f>
        <v>20.38085755180783</v>
      </c>
    </row>
    <row r="31" spans="1:4" ht="15.75">
      <c r="A31" s="70" t="s">
        <v>83</v>
      </c>
      <c r="B31" s="34">
        <f>'[1]heves'!F161</f>
        <v>4345</v>
      </c>
      <c r="C31" s="35">
        <f t="shared" si="2"/>
        <v>19.502670676421744</v>
      </c>
      <c r="D31" s="35">
        <f>'[1]heves'!$U119/'[1]heves'!$U$123*100</f>
        <v>22.22913684734582</v>
      </c>
    </row>
    <row r="32" spans="1:4" ht="15.75">
      <c r="A32" s="69" t="s">
        <v>84</v>
      </c>
      <c r="B32" s="37">
        <f>'[1]heves'!F162</f>
        <v>2810</v>
      </c>
      <c r="C32" s="38">
        <f t="shared" si="2"/>
        <v>12.612774361506352</v>
      </c>
      <c r="D32" s="38">
        <f>'[1]heves'!$U120/'[1]heves'!$U$123*100</f>
        <v>18.13429584915054</v>
      </c>
    </row>
    <row r="33" spans="1:4" s="56" customFormat="1" ht="15.75">
      <c r="A33" s="70" t="s">
        <v>85</v>
      </c>
      <c r="B33" s="34">
        <f>'[1]heves'!F163</f>
        <v>2652</v>
      </c>
      <c r="C33" s="35">
        <f t="shared" si="2"/>
        <v>11.903586336909196</v>
      </c>
      <c r="D33" s="35">
        <f>'[1]heves'!$U121/'[1]heves'!$U$123*100</f>
        <v>14.705333250357832</v>
      </c>
    </row>
    <row r="34" spans="1:4" s="58" customFormat="1" ht="19.5" customHeight="1">
      <c r="A34" s="44" t="s">
        <v>51</v>
      </c>
      <c r="B34" s="45">
        <f>SUM(B29:B33)</f>
        <v>22279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'[1]heves'!F166</f>
        <v>6304</v>
      </c>
      <c r="C36" s="38">
        <f t="shared" si="2"/>
        <v>28.29570447506621</v>
      </c>
      <c r="D36" s="66">
        <f>'[1]heves'!$F125/'[1]heves'!$F$129*100</f>
        <v>21.02184330076545</v>
      </c>
    </row>
    <row r="37" spans="1:4" ht="15.75">
      <c r="A37" s="68" t="s">
        <v>76</v>
      </c>
      <c r="B37" s="34">
        <f>'[1]heves'!F167</f>
        <v>1526</v>
      </c>
      <c r="C37" s="35">
        <f t="shared" si="2"/>
        <v>6.84949952870416</v>
      </c>
      <c r="D37" s="35">
        <f>'[1]heves'!$F126/'[1]heves'!$F$129*100</f>
        <v>7.318439230817102</v>
      </c>
    </row>
    <row r="38" spans="1:4" ht="15.75">
      <c r="A38" s="67" t="s">
        <v>77</v>
      </c>
      <c r="B38" s="65">
        <f>'[1]heves'!F168</f>
        <v>6769</v>
      </c>
      <c r="C38" s="38">
        <f t="shared" si="2"/>
        <v>30.38287176264644</v>
      </c>
      <c r="D38" s="66">
        <f>'[1]heves'!$F127/'[1]heves'!$F$129*100</f>
        <v>36.49884871491692</v>
      </c>
    </row>
    <row r="39" spans="1:4" ht="15.75">
      <c r="A39" s="68" t="s">
        <v>78</v>
      </c>
      <c r="B39" s="34">
        <f>'[1]heves'!F169</f>
        <v>7680</v>
      </c>
      <c r="C39" s="35">
        <f t="shared" si="2"/>
        <v>34.471924233583195</v>
      </c>
      <c r="D39" s="35">
        <f>'[1]heves'!$F128/'[1]heves'!$F$129*100</f>
        <v>35.16086875350053</v>
      </c>
    </row>
    <row r="40" spans="1:4" ht="15.75">
      <c r="A40" s="62" t="s">
        <v>51</v>
      </c>
      <c r="B40" s="63">
        <f>SUM(B36:B39)</f>
        <v>22279</v>
      </c>
      <c r="C40" s="64">
        <f>B40/$B$11*100</f>
        <v>100</v>
      </c>
      <c r="D40" s="64">
        <f>SUM(D36:D39)</f>
        <v>100</v>
      </c>
    </row>
    <row r="41" spans="3:4" ht="15.75">
      <c r="C41" s="61"/>
      <c r="D41" s="61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2">
      <pane xSplit="4" topLeftCell="E1" activePane="topRight" state="frozen"/>
      <selection pane="topLeft" activeCell="E22" sqref="E22:F22"/>
      <selection pane="topRight" activeCell="E22" sqref="E22:F22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3" t="s">
        <v>43</v>
      </c>
      <c r="B1" s="143"/>
      <c r="C1" s="143"/>
      <c r="D1" s="143"/>
    </row>
    <row r="2" spans="1:6" ht="15.75">
      <c r="A2" s="138" t="s">
        <v>71</v>
      </c>
      <c r="B2" s="138"/>
      <c r="C2" s="138"/>
      <c r="D2" s="138"/>
      <c r="E2" s="1"/>
      <c r="F2" s="1"/>
    </row>
    <row r="3" spans="1:4" ht="15.75">
      <c r="A3" s="144" t="s">
        <v>87</v>
      </c>
      <c r="B3" s="145"/>
      <c r="C3" s="145"/>
      <c r="D3" s="145"/>
    </row>
    <row r="4" spans="1:4" ht="9" customHeight="1">
      <c r="A4" s="31"/>
      <c r="B4" s="31"/>
      <c r="C4" s="31"/>
      <c r="D4" s="32"/>
    </row>
    <row r="5" spans="1:4" ht="21" customHeight="1">
      <c r="A5" s="151" t="s">
        <v>44</v>
      </c>
      <c r="B5" s="146" t="s">
        <v>45</v>
      </c>
      <c r="C5" s="149" t="s">
        <v>46</v>
      </c>
      <c r="D5" s="150"/>
    </row>
    <row r="6" spans="1:4" ht="28.5" customHeight="1">
      <c r="A6" s="152"/>
      <c r="B6" s="147"/>
      <c r="C6" s="146" t="s">
        <v>79</v>
      </c>
      <c r="D6" s="146" t="s">
        <v>47</v>
      </c>
    </row>
    <row r="7" spans="1:4" ht="26.25" customHeight="1">
      <c r="A7" s="153"/>
      <c r="B7" s="148"/>
      <c r="C7" s="148"/>
      <c r="D7" s="148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'[1]nograd'!F132</f>
        <v>10464</v>
      </c>
      <c r="C9" s="35">
        <f>B9/$B$11*100</f>
        <v>55.1375276636105</v>
      </c>
      <c r="D9" s="35">
        <f>'[1]nograd'!$F85/'[1]nograd'!$F$87*100</f>
        <v>54.00782630648826</v>
      </c>
    </row>
    <row r="10" spans="1:4" s="39" customFormat="1" ht="15.75">
      <c r="A10" s="36" t="s">
        <v>50</v>
      </c>
      <c r="B10" s="37">
        <f>'[1]nograd'!F133</f>
        <v>8514</v>
      </c>
      <c r="C10" s="38">
        <f aca="true" t="shared" si="0" ref="C10:C39">B10/$B$11*100</f>
        <v>44.8624723363895</v>
      </c>
      <c r="D10" s="38">
        <f>'[1]nograd'!$F86/'[1]nograd'!$F$87*100</f>
        <v>45.99217369351174</v>
      </c>
    </row>
    <row r="11" spans="1:4" s="43" customFormat="1" ht="20.25" customHeight="1">
      <c r="A11" s="40" t="s">
        <v>51</v>
      </c>
      <c r="B11" s="41">
        <f>SUM(B9:B10)</f>
        <v>18978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88</v>
      </c>
      <c r="B13" s="34">
        <f>'[1]nograd'!F143</f>
        <v>589</v>
      </c>
      <c r="C13" s="35">
        <f t="shared" si="0"/>
        <v>3.103593634734956</v>
      </c>
      <c r="D13" s="35">
        <f>'[1]nograd'!$F96/'[1]nograd'!$F$102*100</f>
        <v>3.477657157283514</v>
      </c>
      <c r="E13" s="48"/>
    </row>
    <row r="14" spans="1:4" ht="15.75">
      <c r="A14" s="69" t="s">
        <v>89</v>
      </c>
      <c r="B14" s="37">
        <f>'[1]nograd'!F144</f>
        <v>2409</v>
      </c>
      <c r="C14" s="38">
        <f t="shared" si="0"/>
        <v>12.69364527347455</v>
      </c>
      <c r="D14" s="38">
        <f>'[1]nograd'!$F97/'[1]nograd'!$F$102*100</f>
        <v>11.979298157031053</v>
      </c>
    </row>
    <row r="15" spans="1:4" s="39" customFormat="1" ht="15.75">
      <c r="A15" s="33" t="s">
        <v>90</v>
      </c>
      <c r="B15" s="34">
        <f>'[1]nograd'!F145</f>
        <v>5077</v>
      </c>
      <c r="C15" s="35">
        <f t="shared" si="0"/>
        <v>26.752028664769732</v>
      </c>
      <c r="D15" s="35">
        <f>'[1]nograd'!$F98/'[1]nograd'!$F$102*100</f>
        <v>27.13329967180005</v>
      </c>
    </row>
    <row r="16" spans="1:4" ht="15.75">
      <c r="A16" s="36" t="s">
        <v>91</v>
      </c>
      <c r="B16" s="37">
        <f>'[1]nograd'!F146</f>
        <v>4512</v>
      </c>
      <c r="C16" s="38">
        <f t="shared" si="0"/>
        <v>23.774897249446727</v>
      </c>
      <c r="D16" s="38">
        <f>'[1]nograd'!$F99/'[1]nograd'!$F$102*100</f>
        <v>24.248927038626608</v>
      </c>
    </row>
    <row r="17" spans="1:4" s="39" customFormat="1" ht="15.75">
      <c r="A17" s="33" t="s">
        <v>92</v>
      </c>
      <c r="B17" s="34">
        <f>'[1]nograd'!F147</f>
        <v>4727</v>
      </c>
      <c r="C17" s="35">
        <f t="shared" si="0"/>
        <v>24.90778796501212</v>
      </c>
      <c r="D17" s="35">
        <f>'[1]nograd'!$F100/'[1]nograd'!$F$102*100</f>
        <v>24.899015400151477</v>
      </c>
    </row>
    <row r="18" spans="1:4" ht="15.75">
      <c r="A18" s="36" t="s">
        <v>93</v>
      </c>
      <c r="B18" s="37">
        <f>'[1]nograd'!F148</f>
        <v>1664</v>
      </c>
      <c r="C18" s="38">
        <f t="shared" si="0"/>
        <v>8.768047212561914</v>
      </c>
      <c r="D18" s="38">
        <f>'[1]nograd'!$F101/'[1]nograd'!$F$102*100</f>
        <v>8.261802575107296</v>
      </c>
    </row>
    <row r="19" spans="1:4" s="47" customFormat="1" ht="22.5" customHeight="1">
      <c r="A19" s="40" t="s">
        <v>51</v>
      </c>
      <c r="B19" s="41">
        <f>SUM(B13:B18)</f>
        <v>18978</v>
      </c>
      <c r="C19" s="42">
        <f t="shared" si="0"/>
        <v>100</v>
      </c>
      <c r="D19" s="42">
        <f>SUM(D13:D18)</f>
        <v>99.99999999999999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'[1]nograd'!F151</f>
        <v>1409</v>
      </c>
      <c r="C21" s="35">
        <f t="shared" si="0"/>
        <v>7.424386131309937</v>
      </c>
      <c r="D21" s="35">
        <f>'[1]nograd'!$F104/'[1]nograd'!$F$110*100</f>
        <v>8.930825549103762</v>
      </c>
    </row>
    <row r="22" spans="1:4" ht="15.75">
      <c r="A22" s="36" t="s">
        <v>54</v>
      </c>
      <c r="B22" s="37">
        <f>'[1]nograd'!F152</f>
        <v>7327</v>
      </c>
      <c r="C22" s="38">
        <f t="shared" si="0"/>
        <v>38.60786173464011</v>
      </c>
      <c r="D22" s="38">
        <f>'[1]nograd'!$F105/'[1]nograd'!$F$110*100</f>
        <v>40.924009088613985</v>
      </c>
    </row>
    <row r="23" spans="1:4" s="39" customFormat="1" ht="15.75">
      <c r="A23" s="33" t="s">
        <v>55</v>
      </c>
      <c r="B23" s="34">
        <f>'[1]nograd'!F153</f>
        <v>5822</v>
      </c>
      <c r="C23" s="35">
        <f t="shared" si="0"/>
        <v>30.677626725682366</v>
      </c>
      <c r="D23" s="35">
        <f>'[1]nograd'!$F106/'[1]nograd'!$F$110*100</f>
        <v>28.18101489522848</v>
      </c>
    </row>
    <row r="24" spans="1:4" ht="15.75">
      <c r="A24" s="36" t="s">
        <v>56</v>
      </c>
      <c r="B24" s="37">
        <f>'[1]nograd'!F154</f>
        <v>2720</v>
      </c>
      <c r="C24" s="38">
        <f t="shared" si="0"/>
        <v>14.332384866687745</v>
      </c>
      <c r="D24" s="38">
        <f>'[1]nograd'!$F107/'[1]nograd'!$F$110*100</f>
        <v>12.875536480686694</v>
      </c>
    </row>
    <row r="25" spans="1:4" s="39" customFormat="1" ht="15.75">
      <c r="A25" s="33" t="s">
        <v>57</v>
      </c>
      <c r="B25" s="34">
        <f>'[1]nograd'!F155</f>
        <v>1332</v>
      </c>
      <c r="C25" s="35">
        <f t="shared" si="0"/>
        <v>7.018653177363262</v>
      </c>
      <c r="D25" s="35">
        <f>'[1]nograd'!$F108/'[1]nograd'!$F$110*100</f>
        <v>6.885887402171169</v>
      </c>
    </row>
    <row r="26" spans="1:4" ht="15.75">
      <c r="A26" s="36" t="s">
        <v>58</v>
      </c>
      <c r="B26" s="37">
        <f>'[1]nograd'!F156</f>
        <v>368</v>
      </c>
      <c r="C26" s="38">
        <f t="shared" si="0"/>
        <v>1.939087364316577</v>
      </c>
      <c r="D26" s="38">
        <f>'[1]nograd'!$F109/'[1]nograd'!$F$110*100</f>
        <v>2.20272658419591</v>
      </c>
    </row>
    <row r="27" spans="1:4" s="47" customFormat="1" ht="21" customHeight="1">
      <c r="A27" s="40" t="s">
        <v>51</v>
      </c>
      <c r="B27" s="41">
        <f>SUM(B21:B26)</f>
        <v>18978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81</v>
      </c>
      <c r="B29" s="34">
        <f>'[1]nograd'!F159</f>
        <v>5083</v>
      </c>
      <c r="C29" s="35">
        <f t="shared" si="0"/>
        <v>26.783644219622722</v>
      </c>
      <c r="D29" s="35">
        <f>'[1]nograd'!$U117/'[1]nograd'!$U$123*100</f>
        <v>20.632416056551374</v>
      </c>
    </row>
    <row r="30" spans="1:4" ht="15.75">
      <c r="A30" s="69" t="s">
        <v>82</v>
      </c>
      <c r="B30" s="37">
        <f>'[1]nograd'!F160</f>
        <v>3931</v>
      </c>
      <c r="C30" s="38">
        <f t="shared" si="0"/>
        <v>20.713457687849086</v>
      </c>
      <c r="D30" s="38">
        <f>'[1]nograd'!$U118/'[1]nograd'!$U$123*100</f>
        <v>18.46755869729866</v>
      </c>
    </row>
    <row r="31" spans="1:4" ht="15.75">
      <c r="A31" s="70" t="s">
        <v>83</v>
      </c>
      <c r="B31" s="34">
        <f>'[1]nograd'!F161</f>
        <v>3799</v>
      </c>
      <c r="C31" s="35">
        <f t="shared" si="0"/>
        <v>20.01791548108336</v>
      </c>
      <c r="D31" s="35">
        <f>'[1]nograd'!$U119/'[1]nograd'!$U$123*100</f>
        <v>20.537742994193387</v>
      </c>
    </row>
    <row r="32" spans="1:4" ht="15.75">
      <c r="A32" s="69" t="s">
        <v>84</v>
      </c>
      <c r="B32" s="37">
        <f>'[1]nograd'!F162</f>
        <v>2739</v>
      </c>
      <c r="C32" s="38">
        <f t="shared" si="0"/>
        <v>14.432500790388872</v>
      </c>
      <c r="D32" s="38">
        <f>'[1]nograd'!$U120/'[1]nograd'!$U$123*100</f>
        <v>21.56021206765968</v>
      </c>
    </row>
    <row r="33" spans="1:4" s="39" customFormat="1" ht="15.75">
      <c r="A33" s="70" t="s">
        <v>85</v>
      </c>
      <c r="B33" s="34">
        <f>'[1]nograd'!F163</f>
        <v>3426</v>
      </c>
      <c r="C33" s="35">
        <f t="shared" si="0"/>
        <v>18.05248182105596</v>
      </c>
      <c r="D33" s="35">
        <f>'[1]nograd'!$U121/'[1]nograd'!$U$123*100</f>
        <v>18.802070184296895</v>
      </c>
    </row>
    <row r="34" spans="1:4" s="43" customFormat="1" ht="22.5" customHeight="1">
      <c r="A34" s="44" t="s">
        <v>51</v>
      </c>
      <c r="B34" s="45">
        <f>SUM(B29:B33)</f>
        <v>18978</v>
      </c>
      <c r="C34" s="46">
        <f t="shared" si="0"/>
        <v>100</v>
      </c>
      <c r="D34" s="46">
        <f>'[1]nograd'!$J82/'[1]nograd'!$J$61*100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'[1]nograd'!F166</f>
        <v>4132</v>
      </c>
      <c r="C36" s="38">
        <f t="shared" si="0"/>
        <v>21.772578775424176</v>
      </c>
      <c r="D36" s="66">
        <f>'[1]nograd'!$F125/'[1]nograd'!$F$129*100</f>
        <v>15.191870739712193</v>
      </c>
    </row>
    <row r="37" spans="1:4" ht="15.75">
      <c r="A37" s="68" t="s">
        <v>76</v>
      </c>
      <c r="B37" s="34">
        <f>'[1]nograd'!F167</f>
        <v>1297</v>
      </c>
      <c r="C37" s="35">
        <f t="shared" si="0"/>
        <v>6.834229107387502</v>
      </c>
      <c r="D37" s="35">
        <f>'[1]nograd'!$F126/'[1]nograd'!$F$129*100</f>
        <v>6.412522090381217</v>
      </c>
    </row>
    <row r="38" spans="1:4" ht="15.75">
      <c r="A38" s="67" t="s">
        <v>77</v>
      </c>
      <c r="B38" s="65">
        <f>'[1]nograd'!F168</f>
        <v>5784</v>
      </c>
      <c r="C38" s="38">
        <f t="shared" si="0"/>
        <v>30.477394878280112</v>
      </c>
      <c r="D38" s="66">
        <f>'[1]nograd'!$F127/'[1]nograd'!$F$129*100</f>
        <v>40.93663216359505</v>
      </c>
    </row>
    <row r="39" spans="1:4" ht="15.75">
      <c r="A39" s="68" t="s">
        <v>78</v>
      </c>
      <c r="B39" s="34">
        <f>'[1]nograd'!F169</f>
        <v>7765</v>
      </c>
      <c r="C39" s="35">
        <f t="shared" si="0"/>
        <v>40.915797238908205</v>
      </c>
      <c r="D39" s="35">
        <f>'[1]nograd'!$F128/'[1]nograd'!$F$129*100</f>
        <v>37.45897500631154</v>
      </c>
    </row>
    <row r="40" spans="1:4" ht="15.75">
      <c r="A40" s="62" t="s">
        <v>51</v>
      </c>
      <c r="B40" s="63">
        <f>SUM(B36:B39)</f>
        <v>18978</v>
      </c>
      <c r="C40" s="64">
        <f>B40/$B$11*100</f>
        <v>100</v>
      </c>
      <c r="D40" s="64">
        <f>SUM(D36:D39)</f>
        <v>100</v>
      </c>
    </row>
    <row r="41" spans="3:4" ht="15.75">
      <c r="C41" s="49"/>
      <c r="D41" s="49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70" zoomScaleNormal="70" workbookViewId="0" topLeftCell="A1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37" sqref="A37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74" t="s">
        <v>60</v>
      </c>
      <c r="B1" s="174"/>
      <c r="C1" s="174"/>
      <c r="D1" s="174"/>
      <c r="E1" s="174"/>
      <c r="F1" s="174"/>
      <c r="G1" s="174"/>
    </row>
    <row r="2" spans="1:7" ht="15.75">
      <c r="A2" s="174" t="s">
        <v>73</v>
      </c>
      <c r="B2" s="174"/>
      <c r="C2" s="174"/>
      <c r="D2" s="174"/>
      <c r="E2" s="174"/>
      <c r="F2" s="174"/>
      <c r="G2" s="174"/>
    </row>
    <row r="3" spans="1:7" ht="21.75" customHeight="1">
      <c r="A3" s="175" t="s">
        <v>87</v>
      </c>
      <c r="B3" s="176"/>
      <c r="C3" s="176"/>
      <c r="D3" s="176"/>
      <c r="E3" s="176"/>
      <c r="F3" s="176"/>
      <c r="G3" s="176"/>
    </row>
    <row r="4" spans="1:7" ht="24" customHeight="1">
      <c r="A4" s="73"/>
      <c r="B4" s="163" t="s">
        <v>86</v>
      </c>
      <c r="C4" s="177" t="s">
        <v>61</v>
      </c>
      <c r="D4" s="178"/>
      <c r="E4" s="163" t="s">
        <v>62</v>
      </c>
      <c r="F4" s="163" t="s">
        <v>63</v>
      </c>
      <c r="G4" s="163" t="s">
        <v>64</v>
      </c>
    </row>
    <row r="5" spans="1:7" ht="24" customHeight="1">
      <c r="A5" s="76" t="s">
        <v>34</v>
      </c>
      <c r="B5" s="164"/>
      <c r="C5" s="74" t="s">
        <v>65</v>
      </c>
      <c r="D5" s="75" t="s">
        <v>66</v>
      </c>
      <c r="E5" s="164"/>
      <c r="F5" s="164"/>
      <c r="G5" s="164"/>
    </row>
    <row r="6" spans="1:7" ht="24" customHeight="1">
      <c r="A6" s="77"/>
      <c r="B6" s="165"/>
      <c r="C6" s="166" t="s">
        <v>67</v>
      </c>
      <c r="D6" s="167"/>
      <c r="E6" s="165"/>
      <c r="F6" s="165"/>
      <c r="G6" s="165"/>
    </row>
    <row r="7" spans="1:7" ht="18.75" customHeight="1">
      <c r="A7" s="171" t="s">
        <v>17</v>
      </c>
      <c r="B7" s="172"/>
      <c r="C7" s="172"/>
      <c r="D7" s="172"/>
      <c r="E7" s="172"/>
      <c r="F7" s="172"/>
      <c r="G7" s="173"/>
    </row>
    <row r="8" spans="1:10" s="80" customFormat="1" ht="15.75">
      <c r="A8" s="78" t="s">
        <v>2</v>
      </c>
      <c r="B8" s="20">
        <f>'[5]ZAROALL'!$E113</f>
        <v>740</v>
      </c>
      <c r="C8" s="20">
        <f>'[4]Munka1'!J215</f>
        <v>150</v>
      </c>
      <c r="D8" s="20">
        <f>'[4]Munka1'!K215</f>
        <v>616</v>
      </c>
      <c r="E8" s="20">
        <f>B8+C8+D8</f>
        <v>1506</v>
      </c>
      <c r="F8" s="20">
        <f>E8-G8</f>
        <v>875</v>
      </c>
      <c r="G8" s="20">
        <f>'[5]ZAROALL'!$F113</f>
        <v>631</v>
      </c>
      <c r="H8" s="79"/>
      <c r="I8" s="79"/>
      <c r="J8" s="79"/>
    </row>
    <row r="9" spans="1:7" s="80" customFormat="1" ht="15.75">
      <c r="A9" s="81" t="s">
        <v>3</v>
      </c>
      <c r="B9" s="82">
        <f>'[5]ZAROALL'!$E114</f>
        <v>498</v>
      </c>
      <c r="C9" s="83">
        <f>'[4]Munka1'!J216</f>
        <v>14</v>
      </c>
      <c r="D9" s="84">
        <f>'[4]Munka1'!K216</f>
        <v>328</v>
      </c>
      <c r="E9" s="84">
        <f aca="true" t="shared" si="0" ref="E9:E22">B9+C9+D9</f>
        <v>840</v>
      </c>
      <c r="F9" s="84">
        <f aca="true" t="shared" si="1" ref="F9:F30">E9-G9</f>
        <v>468</v>
      </c>
      <c r="G9" s="82">
        <f>'[5]ZAROALL'!$F114</f>
        <v>372</v>
      </c>
    </row>
    <row r="10" spans="1:7" s="80" customFormat="1" ht="15.75">
      <c r="A10" s="78" t="s">
        <v>4</v>
      </c>
      <c r="B10" s="20">
        <f>'[5]ZAROALL'!$E115</f>
        <v>1719</v>
      </c>
      <c r="C10" s="85">
        <f>'[4]Munka1'!J217</f>
        <v>124</v>
      </c>
      <c r="D10" s="86">
        <f>'[4]Munka1'!K217</f>
        <v>517</v>
      </c>
      <c r="E10" s="86">
        <f t="shared" si="0"/>
        <v>2360</v>
      </c>
      <c r="F10" s="86">
        <f t="shared" si="1"/>
        <v>1605</v>
      </c>
      <c r="G10" s="20">
        <f>'[5]ZAROALL'!$F115</f>
        <v>755</v>
      </c>
    </row>
    <row r="11" spans="1:16" s="80" customFormat="1" ht="15.75">
      <c r="A11" s="81" t="s">
        <v>5</v>
      </c>
      <c r="B11" s="82">
        <f>'[5]ZAROALL'!$E116</f>
        <v>160</v>
      </c>
      <c r="C11" s="83">
        <f>'[4]Munka1'!J218</f>
        <v>7</v>
      </c>
      <c r="D11" s="84">
        <f>'[4]Munka1'!K218</f>
        <v>49</v>
      </c>
      <c r="E11" s="84">
        <f t="shared" si="0"/>
        <v>216</v>
      </c>
      <c r="F11" s="84">
        <f t="shared" si="1"/>
        <v>200</v>
      </c>
      <c r="G11" s="82">
        <f>'[5]ZAROALL'!$F116</f>
        <v>16</v>
      </c>
      <c r="P11" s="80">
        <v>2318</v>
      </c>
    </row>
    <row r="12" spans="1:7" s="80" customFormat="1" ht="15.75">
      <c r="A12" s="78" t="s">
        <v>6</v>
      </c>
      <c r="B12" s="20">
        <f>'[5]ZAROALL'!$E117</f>
        <v>287</v>
      </c>
      <c r="C12" s="85">
        <f>'[4]Munka1'!J219</f>
        <v>54</v>
      </c>
      <c r="D12" s="86">
        <f>'[4]Munka1'!K219</f>
        <v>145</v>
      </c>
      <c r="E12" s="86">
        <f t="shared" si="0"/>
        <v>486</v>
      </c>
      <c r="F12" s="86">
        <f t="shared" si="1"/>
        <v>325</v>
      </c>
      <c r="G12" s="20">
        <f>'[5]ZAROALL'!$F117</f>
        <v>161</v>
      </c>
    </row>
    <row r="13" spans="1:7" s="80" customFormat="1" ht="15.75">
      <c r="A13" s="81" t="s">
        <v>7</v>
      </c>
      <c r="B13" s="82">
        <f>'[5]ZAROALL'!$E118</f>
        <v>1001</v>
      </c>
      <c r="C13" s="83">
        <f>'[4]Munka1'!J220</f>
        <v>14</v>
      </c>
      <c r="D13" s="84">
        <f>'[4]Munka1'!K220</f>
        <v>566</v>
      </c>
      <c r="E13" s="84">
        <f t="shared" si="0"/>
        <v>1581</v>
      </c>
      <c r="F13" s="84">
        <f t="shared" si="1"/>
        <v>582</v>
      </c>
      <c r="G13" s="82">
        <f>'[5]ZAROALL'!$F118</f>
        <v>999</v>
      </c>
    </row>
    <row r="14" spans="1:7" s="80" customFormat="1" ht="15.75">
      <c r="A14" s="78" t="s">
        <v>8</v>
      </c>
      <c r="B14" s="20">
        <f>'[5]ZAROALL'!$E119</f>
        <v>318</v>
      </c>
      <c r="C14" s="85">
        <f>'[4]Munka1'!J221</f>
        <v>30</v>
      </c>
      <c r="D14" s="86">
        <f>'[4]Munka1'!K221</f>
        <v>211</v>
      </c>
      <c r="E14" s="86">
        <f t="shared" si="0"/>
        <v>559</v>
      </c>
      <c r="F14" s="86">
        <f t="shared" si="1"/>
        <v>416</v>
      </c>
      <c r="G14" s="20">
        <f>'[5]ZAROALL'!$F119</f>
        <v>143</v>
      </c>
    </row>
    <row r="15" spans="1:7" s="80" customFormat="1" ht="15.75">
      <c r="A15" s="81" t="s">
        <v>9</v>
      </c>
      <c r="B15" s="82">
        <f>'[5]ZAROALL'!$E120</f>
        <v>831</v>
      </c>
      <c r="C15" s="83">
        <f>'[4]Munka1'!J222</f>
        <v>20</v>
      </c>
      <c r="D15" s="84">
        <f>'[4]Munka1'!K222</f>
        <v>329</v>
      </c>
      <c r="E15" s="84">
        <f t="shared" si="0"/>
        <v>1180</v>
      </c>
      <c r="F15" s="84">
        <f t="shared" si="1"/>
        <v>712</v>
      </c>
      <c r="G15" s="82">
        <f>'[5]ZAROALL'!$F120</f>
        <v>468</v>
      </c>
    </row>
    <row r="16" spans="1:7" s="80" customFormat="1" ht="15.75">
      <c r="A16" s="78" t="s">
        <v>10</v>
      </c>
      <c r="B16" s="20">
        <f>'[5]ZAROALL'!$E121</f>
        <v>915</v>
      </c>
      <c r="C16" s="85">
        <f>'[4]Munka1'!J223</f>
        <v>75</v>
      </c>
      <c r="D16" s="86">
        <f>'[4]Munka1'!K223</f>
        <v>404</v>
      </c>
      <c r="E16" s="86">
        <f t="shared" si="0"/>
        <v>1394</v>
      </c>
      <c r="F16" s="86">
        <f t="shared" si="1"/>
        <v>934</v>
      </c>
      <c r="G16" s="20">
        <f>'[5]ZAROALL'!$F121</f>
        <v>460</v>
      </c>
    </row>
    <row r="17" spans="1:7" s="80" customFormat="1" ht="15.75">
      <c r="A17" s="81" t="s">
        <v>11</v>
      </c>
      <c r="B17" s="82">
        <f>'[5]ZAROALL'!$E122</f>
        <v>1083</v>
      </c>
      <c r="C17" s="83">
        <f>'[4]Munka1'!J224</f>
        <v>18</v>
      </c>
      <c r="D17" s="84">
        <f>'[4]Munka1'!K224</f>
        <v>353</v>
      </c>
      <c r="E17" s="84">
        <f t="shared" si="0"/>
        <v>1454</v>
      </c>
      <c r="F17" s="84">
        <f t="shared" si="1"/>
        <v>875</v>
      </c>
      <c r="G17" s="82">
        <f>'[5]ZAROALL'!$F122</f>
        <v>579</v>
      </c>
    </row>
    <row r="18" spans="1:7" s="80" customFormat="1" ht="15.75">
      <c r="A18" s="78" t="s">
        <v>12</v>
      </c>
      <c r="B18" s="20">
        <f>'[5]ZAROALL'!$E123</f>
        <v>112</v>
      </c>
      <c r="C18" s="85">
        <f>'[4]Munka1'!J225</f>
        <v>23</v>
      </c>
      <c r="D18" s="86">
        <f>'[4]Munka1'!K225</f>
        <v>221</v>
      </c>
      <c r="E18" s="86">
        <f t="shared" si="0"/>
        <v>356</v>
      </c>
      <c r="F18" s="86">
        <f t="shared" si="1"/>
        <v>216</v>
      </c>
      <c r="G18" s="20">
        <f>'[5]ZAROALL'!$F123</f>
        <v>140</v>
      </c>
    </row>
    <row r="19" spans="1:7" s="80" customFormat="1" ht="15.75">
      <c r="A19" s="81" t="s">
        <v>13</v>
      </c>
      <c r="B19" s="82">
        <f>'[5]ZAROALL'!$E124</f>
        <v>160</v>
      </c>
      <c r="C19" s="83">
        <f>'[4]Munka1'!J226</f>
        <v>21</v>
      </c>
      <c r="D19" s="84">
        <f>'[4]Munka1'!K226</f>
        <v>124</v>
      </c>
      <c r="E19" s="84">
        <f t="shared" si="0"/>
        <v>305</v>
      </c>
      <c r="F19" s="84">
        <f t="shared" si="1"/>
        <v>227</v>
      </c>
      <c r="G19" s="82">
        <f>'[5]ZAROALL'!$F124</f>
        <v>78</v>
      </c>
    </row>
    <row r="20" spans="1:7" s="80" customFormat="1" ht="15.75">
      <c r="A20" s="78" t="s">
        <v>14</v>
      </c>
      <c r="B20" s="20">
        <f>'[5]ZAROALL'!$E125</f>
        <v>46</v>
      </c>
      <c r="C20" s="85">
        <f>'[4]Munka1'!J227</f>
        <v>0</v>
      </c>
      <c r="D20" s="86">
        <f>'[4]Munka1'!K227</f>
        <v>90</v>
      </c>
      <c r="E20" s="86">
        <f t="shared" si="0"/>
        <v>136</v>
      </c>
      <c r="F20" s="86">
        <f t="shared" si="1"/>
        <v>76</v>
      </c>
      <c r="G20" s="20">
        <f>'[5]ZAROALL'!$F125</f>
        <v>60</v>
      </c>
    </row>
    <row r="21" spans="1:7" s="80" customFormat="1" ht="15.75">
      <c r="A21" s="81" t="s">
        <v>15</v>
      </c>
      <c r="B21" s="82">
        <f>'[5]ZAROALL'!$E126</f>
        <v>79</v>
      </c>
      <c r="C21" s="83">
        <f>'[4]Munka1'!J228</f>
        <v>28</v>
      </c>
      <c r="D21" s="84">
        <f>'[4]Munka1'!K228</f>
        <v>181</v>
      </c>
      <c r="E21" s="84">
        <f t="shared" si="0"/>
        <v>288</v>
      </c>
      <c r="F21" s="84">
        <f t="shared" si="1"/>
        <v>254</v>
      </c>
      <c r="G21" s="82">
        <f>'[5]ZAROALL'!$F126</f>
        <v>34</v>
      </c>
    </row>
    <row r="22" spans="1:7" s="80" customFormat="1" ht="15.75">
      <c r="A22" s="78" t="s">
        <v>16</v>
      </c>
      <c r="B22" s="20">
        <f>'[5]ZAROALL'!$E127</f>
        <v>383</v>
      </c>
      <c r="C22" s="85">
        <f>'[4]Munka1'!J229</f>
        <v>1</v>
      </c>
      <c r="D22" s="86">
        <f>'[4]Munka1'!K229</f>
        <v>67</v>
      </c>
      <c r="E22" s="86">
        <f t="shared" si="0"/>
        <v>451</v>
      </c>
      <c r="F22" s="86">
        <f t="shared" si="1"/>
        <v>244</v>
      </c>
      <c r="G22" s="20">
        <f>'[5]ZAROALL'!$F127</f>
        <v>207</v>
      </c>
    </row>
    <row r="23" spans="1:9" s="80" customFormat="1" ht="28.5">
      <c r="A23" s="87" t="s">
        <v>17</v>
      </c>
      <c r="B23" s="88">
        <f aca="true" t="shared" si="2" ref="B23:G23">SUM(B8:B22)</f>
        <v>8332</v>
      </c>
      <c r="C23" s="88">
        <f t="shared" si="2"/>
        <v>579</v>
      </c>
      <c r="D23" s="88">
        <f t="shared" si="2"/>
        <v>4201</v>
      </c>
      <c r="E23" s="88">
        <f t="shared" si="2"/>
        <v>13112</v>
      </c>
      <c r="F23" s="88">
        <f t="shared" si="1"/>
        <v>8009</v>
      </c>
      <c r="G23" s="88">
        <f t="shared" si="2"/>
        <v>5103</v>
      </c>
      <c r="I23" s="79"/>
    </row>
    <row r="24" spans="1:17" s="80" customFormat="1" ht="19.5" customHeight="1">
      <c r="A24" s="168" t="s">
        <v>24</v>
      </c>
      <c r="B24" s="169"/>
      <c r="C24" s="169"/>
      <c r="D24" s="169"/>
      <c r="E24" s="169"/>
      <c r="F24" s="169"/>
      <c r="G24" s="170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'[5]ZAROALL'!E130</f>
        <v>240</v>
      </c>
      <c r="C25" s="90">
        <f>'[4]Munka1'!J231</f>
        <v>182</v>
      </c>
      <c r="D25" s="90">
        <f>'[4]Munka1'!K231</f>
        <v>112</v>
      </c>
      <c r="E25" s="84">
        <f aca="true" t="shared" si="3" ref="E25:E30">B25+C25+D25</f>
        <v>534</v>
      </c>
      <c r="F25" s="84">
        <f t="shared" si="1"/>
        <v>333</v>
      </c>
      <c r="G25" s="82">
        <f>'[5]ZAROALL'!F130</f>
        <v>201</v>
      </c>
    </row>
    <row r="26" spans="1:7" s="80" customFormat="1" ht="15.75">
      <c r="A26" s="19" t="s">
        <v>19</v>
      </c>
      <c r="B26" s="20">
        <f>'[5]ZAROALL'!E131</f>
        <v>401</v>
      </c>
      <c r="C26" s="85">
        <f>'[4]Munka1'!J232</f>
        <v>144</v>
      </c>
      <c r="D26" s="86">
        <f>'[4]Munka1'!K232</f>
        <v>262</v>
      </c>
      <c r="E26" s="86">
        <f t="shared" si="3"/>
        <v>807</v>
      </c>
      <c r="F26" s="86">
        <f t="shared" si="1"/>
        <v>640</v>
      </c>
      <c r="G26" s="20">
        <f>'[5]ZAROALL'!F131</f>
        <v>167</v>
      </c>
    </row>
    <row r="27" spans="1:7" s="80" customFormat="1" ht="15.75">
      <c r="A27" s="81" t="s">
        <v>20</v>
      </c>
      <c r="B27" s="82">
        <f>'[5]ZAROALL'!E132</f>
        <v>95</v>
      </c>
      <c r="C27" s="83">
        <f>'[4]Munka1'!J233</f>
        <v>144</v>
      </c>
      <c r="D27" s="84">
        <f>'[4]Munka1'!K233</f>
        <v>47</v>
      </c>
      <c r="E27" s="84">
        <f t="shared" si="3"/>
        <v>286</v>
      </c>
      <c r="F27" s="84">
        <f t="shared" si="1"/>
        <v>208</v>
      </c>
      <c r="G27" s="82">
        <f>'[5]ZAROALL'!F132</f>
        <v>78</v>
      </c>
    </row>
    <row r="28" spans="1:7" s="80" customFormat="1" ht="15.75">
      <c r="A28" s="19" t="s">
        <v>21</v>
      </c>
      <c r="B28" s="20">
        <f>'[5]ZAROALL'!E133</f>
        <v>790</v>
      </c>
      <c r="C28" s="85">
        <f>'[4]Munka1'!J234</f>
        <v>53</v>
      </c>
      <c r="D28" s="86">
        <f>'[4]Munka1'!K234</f>
        <v>461</v>
      </c>
      <c r="E28" s="86">
        <f t="shared" si="3"/>
        <v>1304</v>
      </c>
      <c r="F28" s="86">
        <f t="shared" si="1"/>
        <v>492</v>
      </c>
      <c r="G28" s="20">
        <f>'[5]ZAROALL'!F133</f>
        <v>812</v>
      </c>
    </row>
    <row r="29" spans="1:7" s="80" customFormat="1" ht="15.75">
      <c r="A29" s="81" t="s">
        <v>22</v>
      </c>
      <c r="B29" s="82">
        <f>'[5]ZAROALL'!E134</f>
        <v>424</v>
      </c>
      <c r="C29" s="83">
        <f>'[4]Munka1'!J235</f>
        <v>47</v>
      </c>
      <c r="D29" s="84">
        <f>'[4]Munka1'!K235</f>
        <v>120</v>
      </c>
      <c r="E29" s="84">
        <f t="shared" si="3"/>
        <v>591</v>
      </c>
      <c r="F29" s="84">
        <f t="shared" si="1"/>
        <v>517</v>
      </c>
      <c r="G29" s="82">
        <f>'[5]ZAROALL'!F134</f>
        <v>74</v>
      </c>
    </row>
    <row r="30" spans="1:7" s="80" customFormat="1" ht="15.75">
      <c r="A30" s="19" t="s">
        <v>23</v>
      </c>
      <c r="B30" s="20">
        <f>'[5]ZAROALL'!E135</f>
        <v>287</v>
      </c>
      <c r="C30" s="85">
        <f>'[4]Munka1'!J236</f>
        <v>19</v>
      </c>
      <c r="D30" s="86">
        <f>'[4]Munka1'!K236</f>
        <v>104</v>
      </c>
      <c r="E30" s="86">
        <f t="shared" si="3"/>
        <v>410</v>
      </c>
      <c r="F30" s="86">
        <f t="shared" si="1"/>
        <v>391</v>
      </c>
      <c r="G30" s="20">
        <f>'[5]ZAROALL'!F135</f>
        <v>19</v>
      </c>
    </row>
    <row r="31" spans="1:7" s="80" customFormat="1" ht="15.75">
      <c r="A31" s="91" t="s">
        <v>24</v>
      </c>
      <c r="B31" s="92">
        <f aca="true" t="shared" si="4" ref="B31:G31">SUM(B25:B30)</f>
        <v>2237</v>
      </c>
      <c r="C31" s="92">
        <f t="shared" si="4"/>
        <v>589</v>
      </c>
      <c r="D31" s="92">
        <f t="shared" si="4"/>
        <v>1106</v>
      </c>
      <c r="E31" s="92">
        <f t="shared" si="4"/>
        <v>3932</v>
      </c>
      <c r="F31" s="92">
        <f t="shared" si="4"/>
        <v>2581</v>
      </c>
      <c r="G31" s="92">
        <f t="shared" si="4"/>
        <v>1351</v>
      </c>
    </row>
    <row r="32" spans="1:10" s="80" customFormat="1" ht="15.75">
      <c r="A32" s="168" t="s">
        <v>31</v>
      </c>
      <c r="B32" s="169"/>
      <c r="C32" s="169"/>
      <c r="D32" s="169"/>
      <c r="E32" s="169"/>
      <c r="F32" s="169"/>
      <c r="G32" s="170"/>
      <c r="H32" s="79"/>
      <c r="J32" s="79"/>
    </row>
    <row r="33" spans="1:7" s="80" customFormat="1" ht="15.75">
      <c r="A33" s="93" t="s">
        <v>25</v>
      </c>
      <c r="B33" s="90">
        <f>'[5]ZAROALL'!E138</f>
        <v>764</v>
      </c>
      <c r="C33" s="90">
        <f>'[4]Munka1'!J238</f>
        <v>39</v>
      </c>
      <c r="D33" s="90">
        <f>'[4]Munka1'!K238</f>
        <v>582</v>
      </c>
      <c r="E33" s="94">
        <f aca="true" t="shared" si="5" ref="E33:E38">B33+C33+D33</f>
        <v>1385</v>
      </c>
      <c r="F33" s="94">
        <f aca="true" t="shared" si="6" ref="F33:F38">E33-G33</f>
        <v>832</v>
      </c>
      <c r="G33" s="90">
        <f>'[5]ZAROALL'!F138</f>
        <v>553</v>
      </c>
    </row>
    <row r="34" spans="1:7" s="80" customFormat="1" ht="15.75">
      <c r="A34" s="19" t="s">
        <v>26</v>
      </c>
      <c r="B34" s="20">
        <f>'[5]ZAROALL'!E139</f>
        <v>315</v>
      </c>
      <c r="C34" s="85">
        <f>'[4]Munka1'!J239</f>
        <v>37</v>
      </c>
      <c r="D34" s="86">
        <f>'[4]Munka1'!K239</f>
        <v>207</v>
      </c>
      <c r="E34" s="86">
        <f t="shared" si="5"/>
        <v>559</v>
      </c>
      <c r="F34" s="86">
        <f t="shared" si="6"/>
        <v>391</v>
      </c>
      <c r="G34" s="20">
        <f>'[5]ZAROALL'!F139</f>
        <v>168</v>
      </c>
    </row>
    <row r="35" spans="1:7" s="80" customFormat="1" ht="15.75">
      <c r="A35" s="93" t="s">
        <v>27</v>
      </c>
      <c r="B35" s="82">
        <f>'[5]ZAROALL'!E140</f>
        <v>209</v>
      </c>
      <c r="C35" s="83">
        <f>'[4]Munka1'!J240</f>
        <v>10</v>
      </c>
      <c r="D35" s="84">
        <f>'[4]Munka1'!K240</f>
        <v>197</v>
      </c>
      <c r="E35" s="84">
        <f t="shared" si="5"/>
        <v>416</v>
      </c>
      <c r="F35" s="84">
        <f t="shared" si="6"/>
        <v>250</v>
      </c>
      <c r="G35" s="82">
        <f>'[5]ZAROALL'!F140</f>
        <v>166</v>
      </c>
    </row>
    <row r="36" spans="1:7" s="80" customFormat="1" ht="15.75">
      <c r="A36" s="19" t="s">
        <v>28</v>
      </c>
      <c r="B36" s="20">
        <f>'[5]ZAROALL'!E141</f>
        <v>135</v>
      </c>
      <c r="C36" s="85">
        <f>'[4]Munka1'!J241</f>
        <v>23</v>
      </c>
      <c r="D36" s="86">
        <f>'[4]Munka1'!K241</f>
        <v>377</v>
      </c>
      <c r="E36" s="86">
        <f t="shared" si="5"/>
        <v>535</v>
      </c>
      <c r="F36" s="86">
        <f t="shared" si="6"/>
        <v>346</v>
      </c>
      <c r="G36" s="20">
        <f>'[5]ZAROALL'!F141</f>
        <v>189</v>
      </c>
    </row>
    <row r="37" spans="1:7" s="80" customFormat="1" ht="15.75">
      <c r="A37" s="93" t="s">
        <v>29</v>
      </c>
      <c r="B37" s="82">
        <f>'[5]ZAROALL'!E142</f>
        <v>339</v>
      </c>
      <c r="C37" s="83">
        <f>'[4]Munka1'!J242</f>
        <v>13</v>
      </c>
      <c r="D37" s="84">
        <f>'[4]Munka1'!K242</f>
        <v>77</v>
      </c>
      <c r="E37" s="84">
        <f t="shared" si="5"/>
        <v>429</v>
      </c>
      <c r="F37" s="84">
        <f t="shared" si="6"/>
        <v>252</v>
      </c>
      <c r="G37" s="82">
        <f>'[5]ZAROALL'!F142</f>
        <v>177</v>
      </c>
    </row>
    <row r="38" spans="1:7" s="80" customFormat="1" ht="15.75">
      <c r="A38" s="19" t="s">
        <v>30</v>
      </c>
      <c r="B38" s="20">
        <f>'[5]ZAROALL'!E143</f>
        <v>135</v>
      </c>
      <c r="C38" s="85">
        <f>'[4]Munka1'!J243</f>
        <v>36</v>
      </c>
      <c r="D38" s="86">
        <f>'[4]Munka1'!K243</f>
        <v>153</v>
      </c>
      <c r="E38" s="86">
        <f t="shared" si="5"/>
        <v>324</v>
      </c>
      <c r="F38" s="86">
        <f t="shared" si="6"/>
        <v>250</v>
      </c>
      <c r="G38" s="20">
        <f>'[5]ZAROALL'!F143</f>
        <v>74</v>
      </c>
    </row>
    <row r="39" spans="1:9" s="80" customFormat="1" ht="15.75">
      <c r="A39" s="91" t="s">
        <v>31</v>
      </c>
      <c r="B39" s="92">
        <f aca="true" t="shared" si="7" ref="B39:G39">SUM(B33:B38)</f>
        <v>1897</v>
      </c>
      <c r="C39" s="95">
        <f t="shared" si="7"/>
        <v>158</v>
      </c>
      <c r="D39" s="96">
        <f t="shared" si="7"/>
        <v>1593</v>
      </c>
      <c r="E39" s="96">
        <f>SUM(E33:E38)</f>
        <v>3648</v>
      </c>
      <c r="F39" s="96">
        <f>SUM(F33:F38)</f>
        <v>2321</v>
      </c>
      <c r="G39" s="92">
        <f t="shared" si="7"/>
        <v>1327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12466</v>
      </c>
      <c r="C40" s="98">
        <f t="shared" si="8"/>
        <v>1326</v>
      </c>
      <c r="D40" s="98">
        <f t="shared" si="8"/>
        <v>6900</v>
      </c>
      <c r="E40" s="98">
        <f>E39+E31+E23</f>
        <v>20692</v>
      </c>
      <c r="F40" s="98">
        <f t="shared" si="8"/>
        <v>12911</v>
      </c>
      <c r="G40" s="98">
        <f t="shared" si="8"/>
        <v>7781</v>
      </c>
    </row>
    <row r="41" ht="15.75">
      <c r="D41" s="99"/>
    </row>
    <row r="42" spans="3:4" ht="15.75">
      <c r="C42" s="99"/>
      <c r="D42" s="99"/>
    </row>
    <row r="43" ht="15.75">
      <c r="C43" s="99"/>
    </row>
  </sheetData>
  <mergeCells count="12"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:E4"/>
    </sheetView>
  </sheetViews>
  <sheetFormatPr defaultColWidth="9.33203125" defaultRowHeight="12.75"/>
  <sheetData>
    <row r="1" spans="1:9" ht="32.25" customHeight="1">
      <c r="A1" s="182" t="s">
        <v>117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83" t="s">
        <v>94</v>
      </c>
      <c r="B2" s="186" t="s">
        <v>95</v>
      </c>
      <c r="C2" s="187"/>
      <c r="D2" s="187"/>
      <c r="E2" s="187"/>
      <c r="F2" s="186" t="s">
        <v>96</v>
      </c>
      <c r="G2" s="187"/>
      <c r="H2" s="193"/>
      <c r="I2" s="194"/>
    </row>
    <row r="3" spans="1:9" ht="12.75">
      <c r="A3" s="184"/>
      <c r="B3" s="188"/>
      <c r="C3" s="189"/>
      <c r="D3" s="190"/>
      <c r="E3" s="190"/>
      <c r="F3" s="195"/>
      <c r="G3" s="196"/>
      <c r="H3" s="196"/>
      <c r="I3" s="197"/>
    </row>
    <row r="4" spans="1:9" ht="12.75">
      <c r="A4" s="184"/>
      <c r="B4" s="191"/>
      <c r="C4" s="192"/>
      <c r="D4" s="192"/>
      <c r="E4" s="192"/>
      <c r="F4" s="198"/>
      <c r="G4" s="199"/>
      <c r="H4" s="199"/>
      <c r="I4" s="200"/>
    </row>
    <row r="5" spans="1:9" ht="15">
      <c r="A5" s="184"/>
      <c r="B5" s="111" t="s">
        <v>97</v>
      </c>
      <c r="C5" s="111" t="s">
        <v>21</v>
      </c>
      <c r="D5" s="111" t="s">
        <v>98</v>
      </c>
      <c r="E5" s="201" t="s">
        <v>99</v>
      </c>
      <c r="F5" s="111" t="s">
        <v>97</v>
      </c>
      <c r="G5" s="111" t="s">
        <v>21</v>
      </c>
      <c r="H5" s="111" t="s">
        <v>98</v>
      </c>
      <c r="I5" s="201" t="s">
        <v>99</v>
      </c>
    </row>
    <row r="6" spans="1:9" ht="15">
      <c r="A6" s="185"/>
      <c r="B6" s="203" t="s">
        <v>100</v>
      </c>
      <c r="C6" s="204"/>
      <c r="D6" s="205"/>
      <c r="E6" s="202"/>
      <c r="F6" s="203" t="s">
        <v>100</v>
      </c>
      <c r="G6" s="204"/>
      <c r="H6" s="205"/>
      <c r="I6" s="202"/>
    </row>
    <row r="7" spans="1:9" ht="15">
      <c r="A7" s="179" t="s">
        <v>101</v>
      </c>
      <c r="B7" s="180"/>
      <c r="C7" s="180"/>
      <c r="D7" s="180"/>
      <c r="E7" s="180"/>
      <c r="F7" s="180"/>
      <c r="G7" s="180"/>
      <c r="H7" s="180"/>
      <c r="I7" s="181"/>
    </row>
    <row r="8" spans="1:9" ht="15">
      <c r="A8" s="112" t="s">
        <v>102</v>
      </c>
      <c r="B8" s="113">
        <v>2</v>
      </c>
      <c r="C8" s="114">
        <v>1</v>
      </c>
      <c r="D8" s="114">
        <v>2</v>
      </c>
      <c r="E8" s="114">
        <f aca="true" t="shared" si="0" ref="E8:E19">SUM(B8:D8)</f>
        <v>5</v>
      </c>
      <c r="F8" s="114">
        <v>36</v>
      </c>
      <c r="G8" s="114">
        <v>18</v>
      </c>
      <c r="H8" s="114">
        <v>12</v>
      </c>
      <c r="I8" s="114">
        <f>SUM(F8:H8)</f>
        <v>66</v>
      </c>
    </row>
    <row r="9" spans="1:9" ht="15">
      <c r="A9" s="115" t="s">
        <v>103</v>
      </c>
      <c r="B9" s="116">
        <v>2</v>
      </c>
      <c r="C9" s="117">
        <v>1</v>
      </c>
      <c r="D9" s="117"/>
      <c r="E9" s="117">
        <f t="shared" si="0"/>
        <v>3</v>
      </c>
      <c r="F9" s="117">
        <v>38</v>
      </c>
      <c r="G9" s="117">
        <v>139</v>
      </c>
      <c r="H9" s="117"/>
      <c r="I9" s="117">
        <f>SUM(F9:H9)</f>
        <v>177</v>
      </c>
    </row>
    <row r="10" spans="1:9" ht="15">
      <c r="A10" s="118" t="s">
        <v>104</v>
      </c>
      <c r="B10" s="119">
        <v>2</v>
      </c>
      <c r="C10" s="120"/>
      <c r="D10" s="120">
        <v>1</v>
      </c>
      <c r="E10" s="120">
        <f t="shared" si="0"/>
        <v>3</v>
      </c>
      <c r="F10" s="120">
        <v>137</v>
      </c>
      <c r="G10" s="120"/>
      <c r="H10" s="120">
        <v>10</v>
      </c>
      <c r="I10" s="120">
        <f>SUM(I8:I9)</f>
        <v>243</v>
      </c>
    </row>
    <row r="11" spans="1:9" ht="15">
      <c r="A11" s="115" t="s">
        <v>105</v>
      </c>
      <c r="B11" s="116">
        <v>2</v>
      </c>
      <c r="C11" s="117"/>
      <c r="D11" s="117"/>
      <c r="E11" s="117">
        <f t="shared" si="0"/>
        <v>2</v>
      </c>
      <c r="F11" s="117">
        <v>374</v>
      </c>
      <c r="G11" s="117"/>
      <c r="H11" s="117"/>
      <c r="I11" s="117">
        <f>SUM(F11:H11)</f>
        <v>374</v>
      </c>
    </row>
    <row r="12" spans="1:9" ht="15">
      <c r="A12" s="118" t="s">
        <v>106</v>
      </c>
      <c r="B12" s="119">
        <v>1</v>
      </c>
      <c r="C12" s="120">
        <v>2</v>
      </c>
      <c r="D12" s="120"/>
      <c r="E12" s="120">
        <f t="shared" si="0"/>
        <v>3</v>
      </c>
      <c r="F12" s="120">
        <v>2</v>
      </c>
      <c r="G12" s="120">
        <v>23</v>
      </c>
      <c r="H12" s="120"/>
      <c r="I12" s="120">
        <f>SUM(F12:H12)</f>
        <v>25</v>
      </c>
    </row>
    <row r="13" spans="1:9" ht="15">
      <c r="A13" s="115" t="s">
        <v>107</v>
      </c>
      <c r="B13" s="116">
        <v>1</v>
      </c>
      <c r="C13" s="117">
        <v>3</v>
      </c>
      <c r="D13" s="117"/>
      <c r="E13" s="117">
        <f t="shared" si="0"/>
        <v>4</v>
      </c>
      <c r="F13" s="117">
        <v>12</v>
      </c>
      <c r="G13" s="117">
        <v>20</v>
      </c>
      <c r="H13" s="117"/>
      <c r="I13" s="117">
        <f>SUM(I11:I12)</f>
        <v>399</v>
      </c>
    </row>
    <row r="14" spans="1:9" ht="15">
      <c r="A14" s="118" t="s">
        <v>108</v>
      </c>
      <c r="B14" s="119"/>
      <c r="C14" s="120">
        <v>1</v>
      </c>
      <c r="D14" s="120"/>
      <c r="E14" s="120">
        <f t="shared" si="0"/>
        <v>1</v>
      </c>
      <c r="F14" s="120"/>
      <c r="G14" s="120">
        <v>320</v>
      </c>
      <c r="H14" s="120"/>
      <c r="I14" s="120">
        <f>SUM(G14:H14)</f>
        <v>320</v>
      </c>
    </row>
    <row r="15" spans="1:9" ht="15">
      <c r="A15" s="115" t="s">
        <v>109</v>
      </c>
      <c r="B15" s="116">
        <v>3</v>
      </c>
      <c r="C15" s="117">
        <v>3</v>
      </c>
      <c r="D15" s="117"/>
      <c r="E15" s="117">
        <f t="shared" si="0"/>
        <v>6</v>
      </c>
      <c r="F15" s="117">
        <v>102</v>
      </c>
      <c r="G15" s="117">
        <v>62</v>
      </c>
      <c r="H15" s="117"/>
      <c r="I15" s="117">
        <f>SUM(F15:H15)</f>
        <v>164</v>
      </c>
    </row>
    <row r="16" spans="1:9" ht="15">
      <c r="A16" s="118" t="s">
        <v>110</v>
      </c>
      <c r="B16" s="119"/>
      <c r="C16" s="120">
        <v>2</v>
      </c>
      <c r="D16" s="120"/>
      <c r="E16" s="120">
        <f t="shared" si="0"/>
        <v>2</v>
      </c>
      <c r="F16" s="120"/>
      <c r="G16" s="120">
        <v>59</v>
      </c>
      <c r="H16" s="120"/>
      <c r="I16" s="120">
        <f>SUM(I14:I15)</f>
        <v>484</v>
      </c>
    </row>
    <row r="17" spans="1:9" ht="15">
      <c r="A17" s="115" t="s">
        <v>111</v>
      </c>
      <c r="B17" s="116">
        <v>1</v>
      </c>
      <c r="C17" s="117"/>
      <c r="D17" s="117"/>
      <c r="E17" s="117">
        <f t="shared" si="0"/>
        <v>1</v>
      </c>
      <c r="F17" s="117">
        <v>14</v>
      </c>
      <c r="G17" s="117"/>
      <c r="H17" s="117"/>
      <c r="I17" s="117">
        <f>SUM(F17:H17)</f>
        <v>14</v>
      </c>
    </row>
    <row r="18" spans="1:9" ht="15">
      <c r="A18" s="118" t="s">
        <v>112</v>
      </c>
      <c r="B18" s="119">
        <v>3</v>
      </c>
      <c r="C18" s="120">
        <v>2</v>
      </c>
      <c r="D18" s="120"/>
      <c r="E18" s="120">
        <f t="shared" si="0"/>
        <v>5</v>
      </c>
      <c r="F18" s="120">
        <v>145</v>
      </c>
      <c r="G18" s="120">
        <v>81</v>
      </c>
      <c r="H18" s="120"/>
      <c r="I18" s="120">
        <f>SUM(F18:H18)</f>
        <v>226</v>
      </c>
    </row>
    <row r="19" spans="1:9" ht="15">
      <c r="A19" s="115" t="s">
        <v>113</v>
      </c>
      <c r="B19" s="116">
        <v>2</v>
      </c>
      <c r="C19" s="117">
        <v>2</v>
      </c>
      <c r="D19" s="117">
        <v>1</v>
      </c>
      <c r="E19" s="117">
        <f t="shared" si="0"/>
        <v>5</v>
      </c>
      <c r="F19" s="117">
        <v>67</v>
      </c>
      <c r="G19" s="117">
        <v>99</v>
      </c>
      <c r="H19" s="117">
        <v>12</v>
      </c>
      <c r="I19" s="117">
        <f>SUM(I17:I18)</f>
        <v>240</v>
      </c>
    </row>
    <row r="20" spans="1:9" ht="14.25">
      <c r="A20" s="121" t="s">
        <v>114</v>
      </c>
      <c r="B20" s="122">
        <f aca="true" t="shared" si="1" ref="B20:H20">SUM(B8:B19)</f>
        <v>19</v>
      </c>
      <c r="C20" s="123">
        <f t="shared" si="1"/>
        <v>17</v>
      </c>
      <c r="D20" s="123">
        <f t="shared" si="1"/>
        <v>4</v>
      </c>
      <c r="E20" s="123">
        <f t="shared" si="1"/>
        <v>40</v>
      </c>
      <c r="F20" s="123">
        <f t="shared" si="1"/>
        <v>927</v>
      </c>
      <c r="G20" s="123">
        <f t="shared" si="1"/>
        <v>821</v>
      </c>
      <c r="H20" s="123">
        <f t="shared" si="1"/>
        <v>34</v>
      </c>
      <c r="I20" s="124">
        <f>SUM(F20:H20)</f>
        <v>1782</v>
      </c>
    </row>
    <row r="21" spans="1:9" ht="15">
      <c r="A21" s="179" t="s">
        <v>115</v>
      </c>
      <c r="B21" s="180"/>
      <c r="C21" s="180"/>
      <c r="D21" s="180"/>
      <c r="E21" s="180"/>
      <c r="F21" s="180"/>
      <c r="G21" s="180"/>
      <c r="H21" s="180"/>
      <c r="I21" s="181"/>
    </row>
    <row r="22" spans="1:9" ht="15">
      <c r="A22" s="125" t="s">
        <v>102</v>
      </c>
      <c r="B22" s="114">
        <v>5</v>
      </c>
      <c r="C22" s="114">
        <v>2</v>
      </c>
      <c r="D22" s="114">
        <v>1</v>
      </c>
      <c r="E22" s="114">
        <f>SUM(B22:D22)</f>
        <v>8</v>
      </c>
      <c r="F22" s="114">
        <v>395</v>
      </c>
      <c r="G22" s="114">
        <v>277</v>
      </c>
      <c r="H22" s="114">
        <v>20</v>
      </c>
      <c r="I22" s="114">
        <f>SUM(F22:H22)</f>
        <v>692</v>
      </c>
    </row>
    <row r="23" spans="1:9" ht="15">
      <c r="A23" s="126" t="s">
        <v>103</v>
      </c>
      <c r="B23" s="117">
        <v>3</v>
      </c>
      <c r="C23" s="117">
        <v>4</v>
      </c>
      <c r="D23" s="117">
        <v>4</v>
      </c>
      <c r="E23" s="117">
        <f>SUM(B23:D23)</f>
        <v>11</v>
      </c>
      <c r="F23" s="117">
        <v>153</v>
      </c>
      <c r="G23" s="117">
        <v>79</v>
      </c>
      <c r="H23" s="117">
        <v>252</v>
      </c>
      <c r="I23" s="117">
        <f>SUM(F23:H23)</f>
        <v>484</v>
      </c>
    </row>
    <row r="24" spans="1:9" ht="15">
      <c r="A24" s="127" t="s">
        <v>104</v>
      </c>
      <c r="B24" s="120">
        <v>6</v>
      </c>
      <c r="C24" s="120">
        <v>6</v>
      </c>
      <c r="D24" s="120">
        <v>1</v>
      </c>
      <c r="E24" s="120">
        <f>SUM(B24:D24)</f>
        <v>13</v>
      </c>
      <c r="F24" s="120">
        <v>329</v>
      </c>
      <c r="G24" s="120">
        <v>333</v>
      </c>
      <c r="H24" s="120">
        <v>24</v>
      </c>
      <c r="I24" s="120">
        <f>SUM(F24:H24)</f>
        <v>686</v>
      </c>
    </row>
    <row r="25" spans="1:9" ht="15">
      <c r="A25" s="115" t="s">
        <v>105</v>
      </c>
      <c r="B25" s="116"/>
      <c r="C25" s="117">
        <v>1</v>
      </c>
      <c r="D25" s="117">
        <v>2</v>
      </c>
      <c r="E25" s="117">
        <v>3</v>
      </c>
      <c r="F25" s="117"/>
      <c r="G25" s="117">
        <v>30</v>
      </c>
      <c r="H25" s="117">
        <v>166</v>
      </c>
      <c r="I25" s="117">
        <v>196</v>
      </c>
    </row>
    <row r="26" spans="1:9" ht="15">
      <c r="A26" s="118" t="s">
        <v>106</v>
      </c>
      <c r="B26" s="119">
        <v>7</v>
      </c>
      <c r="C26" s="120">
        <v>3</v>
      </c>
      <c r="D26" s="120">
        <v>2</v>
      </c>
      <c r="E26" s="120">
        <v>12</v>
      </c>
      <c r="F26" s="120">
        <v>340</v>
      </c>
      <c r="G26" s="120">
        <v>109</v>
      </c>
      <c r="H26" s="120">
        <v>22</v>
      </c>
      <c r="I26" s="120">
        <v>463</v>
      </c>
    </row>
    <row r="27" spans="1:9" ht="15">
      <c r="A27" s="115" t="s">
        <v>107</v>
      </c>
      <c r="B27" s="116"/>
      <c r="C27" s="117"/>
      <c r="D27" s="117"/>
      <c r="E27" s="117"/>
      <c r="F27" s="117"/>
      <c r="G27" s="117"/>
      <c r="H27" s="117"/>
      <c r="I27" s="117"/>
    </row>
    <row r="28" spans="1:9" ht="15">
      <c r="A28" s="118" t="s">
        <v>108</v>
      </c>
      <c r="B28" s="119"/>
      <c r="C28" s="120"/>
      <c r="D28" s="120"/>
      <c r="E28" s="120"/>
      <c r="F28" s="120"/>
      <c r="G28" s="120"/>
      <c r="H28" s="120"/>
      <c r="I28" s="120"/>
    </row>
    <row r="29" spans="1:9" ht="15">
      <c r="A29" s="115" t="s">
        <v>109</v>
      </c>
      <c r="B29" s="116"/>
      <c r="C29" s="117"/>
      <c r="D29" s="117"/>
      <c r="E29" s="117"/>
      <c r="F29" s="117"/>
      <c r="G29" s="117"/>
      <c r="H29" s="117"/>
      <c r="I29" s="117"/>
    </row>
    <row r="30" spans="1:9" ht="15">
      <c r="A30" s="118" t="s">
        <v>110</v>
      </c>
      <c r="B30" s="119"/>
      <c r="C30" s="120"/>
      <c r="D30" s="120"/>
      <c r="E30" s="120"/>
      <c r="F30" s="120"/>
      <c r="G30" s="120"/>
      <c r="H30" s="120"/>
      <c r="I30" s="120"/>
    </row>
    <row r="31" spans="1:9" ht="15">
      <c r="A31" s="115" t="s">
        <v>111</v>
      </c>
      <c r="B31" s="116"/>
      <c r="C31" s="117"/>
      <c r="D31" s="117"/>
      <c r="E31" s="117"/>
      <c r="F31" s="117"/>
      <c r="G31" s="117"/>
      <c r="H31" s="117"/>
      <c r="I31" s="117"/>
    </row>
    <row r="32" spans="1:9" ht="15">
      <c r="A32" s="118" t="s">
        <v>112</v>
      </c>
      <c r="B32" s="119"/>
      <c r="C32" s="120"/>
      <c r="D32" s="120"/>
      <c r="E32" s="120"/>
      <c r="F32" s="120"/>
      <c r="G32" s="120"/>
      <c r="H32" s="120"/>
      <c r="I32" s="120"/>
    </row>
    <row r="33" spans="1:9" ht="15">
      <c r="A33" s="115" t="s">
        <v>113</v>
      </c>
      <c r="B33" s="116"/>
      <c r="C33" s="117"/>
      <c r="D33" s="117"/>
      <c r="E33" s="117"/>
      <c r="F33" s="117"/>
      <c r="G33" s="117"/>
      <c r="H33" s="117"/>
      <c r="I33" s="117"/>
    </row>
    <row r="34" spans="1:9" ht="14.25">
      <c r="A34" s="128" t="s">
        <v>116</v>
      </c>
      <c r="B34" s="129">
        <f aca="true" t="shared" si="2" ref="B34:I34">SUM(B22:B26)</f>
        <v>21</v>
      </c>
      <c r="C34" s="129">
        <f t="shared" si="2"/>
        <v>16</v>
      </c>
      <c r="D34" s="129">
        <f t="shared" si="2"/>
        <v>10</v>
      </c>
      <c r="E34" s="129">
        <f t="shared" si="2"/>
        <v>47</v>
      </c>
      <c r="F34" s="129">
        <f t="shared" si="2"/>
        <v>1217</v>
      </c>
      <c r="G34" s="129">
        <f t="shared" si="2"/>
        <v>828</v>
      </c>
      <c r="H34" s="129">
        <f t="shared" si="2"/>
        <v>484</v>
      </c>
      <c r="I34" s="129">
        <f t="shared" si="2"/>
        <v>2521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2009-06-10T05:52:51Z</cp:lastPrinted>
  <dcterms:created xsi:type="dcterms:W3CDTF">2007-02-20T11:04:25Z</dcterms:created>
  <dcterms:modified xsi:type="dcterms:W3CDTF">2009-08-14T07:58:45Z</dcterms:modified>
  <cp:category/>
  <cp:version/>
  <cp:contentType/>
  <cp:contentStatus/>
</cp:coreProperties>
</file>