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29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máshol van az oszlopcsere</t>
        </r>
      </text>
    </comment>
  </commentList>
</comments>
</file>

<file path=xl/sharedStrings.xml><?xml version="1.0" encoding="utf-8"?>
<sst xmlns="http://schemas.openxmlformats.org/spreadsheetml/2006/main" count="356" uniqueCount="119">
  <si>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</si>
  <si>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</si>
  <si>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</si>
  <si>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</si>
  <si>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</si>
  <si>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</si>
  <si>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</si>
  <si>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</si>
  <si>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</si>
  <si>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</si>
  <si>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</si>
  <si>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</si>
  <si>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</si>
  <si>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</si>
  <si>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</si>
  <si>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</si>
  <si>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</si>
  <si>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</si>
  <si>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</si>
  <si>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</si>
  <si>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</si>
  <si>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</si>
  <si>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</si>
  <si>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</si>
  <si>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</si>
  <si>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</si>
  <si>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</si>
  <si>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</si>
  <si>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</si>
  <si>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</si>
  <si>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</si>
  <si>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</si>
  <si>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</si>
  <si>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</si>
  <si>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</si>
  <si>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</si>
  <si>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</si>
  <si>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</si>
  <si>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</si>
  <si>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</si>
  <si>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</si>
  <si>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</si>
  <si>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</si>
  <si>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</si>
  <si>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</si>
  <si>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</si>
  <si>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</si>
  <si>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</si>
  <si>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</si>
  <si>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</si>
  <si>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</si>
  <si>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</si>
  <si>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</si>
  <si>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</si>
  <si>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</si>
  <si>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</si>
  <si>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</si>
  <si>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</si>
  <si>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</si>
  <si>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</si>
  <si>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</si>
  <si>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</si>
  <si>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</si>
  <si>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</si>
  <si>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</si>
  <si>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</si>
  <si>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</si>
  <si>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</si>
  <si>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</si>
  <si>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</si>
  <si>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</si>
  <si>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</si>
  <si>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</si>
  <si>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</si>
  <si>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</si>
  <si>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</si>
  <si>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</si>
  <si>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</si>
  <si>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</si>
  <si>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</si>
  <si>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</si>
  <si>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</si>
  <si>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</si>
  <si>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</si>
  <si>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</si>
  <si>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</si>
  <si>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</si>
  <si>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</si>
  <si>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</si>
  <si>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</si>
  <si>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</si>
  <si>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</si>
  <si>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</si>
  <si>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</si>
  <si>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</si>
  <si>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</si>
  <si>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</si>
  <si>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</si>
  <si>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</si>
  <si>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</si>
  <si>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</si>
  <si>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</si>
  <si>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</si>
  <si>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</si>
  <si>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</si>
  <si>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</si>
  <si>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</si>
  <si>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</si>
  <si>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</si>
  <si>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</si>
  <si>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</si>
  <si>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</si>
  <si>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2008. év </t>
  </si>
  <si>
    <t>2009. év</t>
  </si>
  <si>
    <t>Az Észak-magyarországi Regionális Munkaügyi Központhoz beérkezett csoportos létszámleépítési bejelentések alakulása</t>
  </si>
  <si>
    <t>2009. június</t>
  </si>
  <si>
    <t>2009. jan.-jún.</t>
  </si>
  <si>
    <t xml:space="preserve">   Aktív korúak ellátása*</t>
  </si>
  <si>
    <t xml:space="preserve">*Az 1993. évi III. törvény, 35.§-ában foglaltaknak megfelelően a települési önkormányzatok által megállapított ellátás.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</si>
</sst>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20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 CE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18" fillId="4" borderId="1" xfId="19" applyFont="1" applyFill="1" applyBorder="1" applyAlignment="1">
      <alignment horizontal="center" vertical="center"/>
      <protection/>
    </xf>
    <xf numFmtId="0" fontId="14" fillId="4" borderId="2" xfId="19" applyFont="1" applyFill="1" applyBorder="1" applyAlignment="1">
      <alignment vertical="center" wrapText="1"/>
      <protection/>
    </xf>
    <xf numFmtId="0" fontId="15" fillId="4" borderId="9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11" xfId="19" applyNumberFormat="1" applyFont="1" applyFill="1" applyBorder="1" applyAlignment="1">
      <alignment wrapTex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8" fillId="4" borderId="4" xfId="19" applyFont="1" applyFill="1" applyBorder="1" applyAlignment="1">
      <alignment horizontal="center" vertical="center"/>
      <protection/>
    </xf>
    <xf numFmtId="0" fontId="18" fillId="4" borderId="2" xfId="19" applyFont="1" applyFill="1" applyBorder="1" applyAlignment="1">
      <alignment horizontal="center" vertical="center"/>
      <protection/>
    </xf>
    <xf numFmtId="0" fontId="18" fillId="4" borderId="13" xfId="19" applyFont="1" applyFill="1" applyBorder="1" applyAlignment="1">
      <alignment horizontal="center" vertical="center"/>
      <protection/>
    </xf>
    <xf numFmtId="0" fontId="18" fillId="4" borderId="14" xfId="19" applyFont="1" applyFill="1" applyBorder="1" applyAlignment="1">
      <alignment horizontal="center" vertical="center"/>
      <protection/>
    </xf>
    <xf numFmtId="0" fontId="18" fillId="4" borderId="5" xfId="19" applyFont="1" applyFill="1" applyBorder="1" applyAlignment="1">
      <alignment horizontal="center" vertical="center"/>
      <protection/>
    </xf>
    <xf numFmtId="0" fontId="18" fillId="0" borderId="12" xfId="20" applyFont="1" applyBorder="1" applyAlignment="1">
      <alignment wrapText="1"/>
      <protection/>
    </xf>
    <xf numFmtId="0" fontId="18" fillId="0" borderId="12" xfId="21" applyFont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5">
          <cell r="G85">
            <v>31684</v>
          </cell>
        </row>
        <row r="86">
          <cell r="G86">
            <v>25861</v>
          </cell>
        </row>
        <row r="87">
          <cell r="G87">
            <v>57545</v>
          </cell>
        </row>
        <row r="96">
          <cell r="G96">
            <v>2063</v>
          </cell>
        </row>
        <row r="97">
          <cell r="G97">
            <v>8121</v>
          </cell>
        </row>
        <row r="98">
          <cell r="G98">
            <v>15591</v>
          </cell>
        </row>
        <row r="99">
          <cell r="G99">
            <v>14632</v>
          </cell>
        </row>
        <row r="100">
          <cell r="G100">
            <v>13312</v>
          </cell>
        </row>
        <row r="101">
          <cell r="G101">
            <v>3826</v>
          </cell>
        </row>
        <row r="102">
          <cell r="G102">
            <v>57545</v>
          </cell>
        </row>
        <row r="104">
          <cell r="G104">
            <v>6329</v>
          </cell>
        </row>
        <row r="105">
          <cell r="G105">
            <v>22454</v>
          </cell>
        </row>
        <row r="106">
          <cell r="G106">
            <v>17271</v>
          </cell>
        </row>
        <row r="107">
          <cell r="G107">
            <v>6322</v>
          </cell>
        </row>
        <row r="108">
          <cell r="G108">
            <v>3677</v>
          </cell>
        </row>
        <row r="109">
          <cell r="G109">
            <v>1492</v>
          </cell>
        </row>
        <row r="110">
          <cell r="G110">
            <v>57545</v>
          </cell>
        </row>
        <row r="117">
          <cell r="V117">
            <v>12251</v>
          </cell>
        </row>
        <row r="118">
          <cell r="V118">
            <v>8043</v>
          </cell>
        </row>
        <row r="119">
          <cell r="V119">
            <v>11523</v>
          </cell>
        </row>
        <row r="120">
          <cell r="V120">
            <v>11927</v>
          </cell>
        </row>
        <row r="121">
          <cell r="V121">
            <v>13801</v>
          </cell>
        </row>
        <row r="123">
          <cell r="V123">
            <v>57545</v>
          </cell>
        </row>
        <row r="125">
          <cell r="G125">
            <v>6516</v>
          </cell>
        </row>
        <row r="126">
          <cell r="G126">
            <v>3027</v>
          </cell>
        </row>
        <row r="127">
          <cell r="G127">
            <v>28728</v>
          </cell>
        </row>
        <row r="128">
          <cell r="G128">
            <v>19274</v>
          </cell>
        </row>
        <row r="129">
          <cell r="G129">
            <v>57545</v>
          </cell>
        </row>
        <row r="132">
          <cell r="G132">
            <v>36341</v>
          </cell>
        </row>
        <row r="133">
          <cell r="G133">
            <v>29875</v>
          </cell>
        </row>
        <row r="143">
          <cell r="G143">
            <v>2015</v>
          </cell>
        </row>
        <row r="144">
          <cell r="G144">
            <v>9498</v>
          </cell>
        </row>
        <row r="145">
          <cell r="G145">
            <v>17525</v>
          </cell>
        </row>
        <row r="146">
          <cell r="G146">
            <v>16626</v>
          </cell>
        </row>
        <row r="147">
          <cell r="G147">
            <v>15861</v>
          </cell>
        </row>
        <row r="148">
          <cell r="G148">
            <v>4691</v>
          </cell>
        </row>
        <row r="151">
          <cell r="G151">
            <v>6223</v>
          </cell>
        </row>
        <row r="152">
          <cell r="G152">
            <v>23830</v>
          </cell>
        </row>
        <row r="153">
          <cell r="G153">
            <v>21380</v>
          </cell>
        </row>
        <row r="154">
          <cell r="G154">
            <v>8530</v>
          </cell>
        </row>
        <row r="155">
          <cell r="G155">
            <v>4507</v>
          </cell>
        </row>
        <row r="156">
          <cell r="G156">
            <v>1746</v>
          </cell>
        </row>
        <row r="159">
          <cell r="G159">
            <v>18557</v>
          </cell>
        </row>
        <row r="160">
          <cell r="G160">
            <v>11227</v>
          </cell>
        </row>
        <row r="161">
          <cell r="G161">
            <v>13160</v>
          </cell>
        </row>
        <row r="162">
          <cell r="G162">
            <v>9640</v>
          </cell>
        </row>
        <row r="163">
          <cell r="G163">
            <v>13632</v>
          </cell>
        </row>
        <row r="166">
          <cell r="G166">
            <v>11240</v>
          </cell>
        </row>
        <row r="167">
          <cell r="G167">
            <v>3976</v>
          </cell>
        </row>
        <row r="168">
          <cell r="G168">
            <v>26786</v>
          </cell>
        </row>
        <row r="169">
          <cell r="G169">
            <v>24214</v>
          </cell>
        </row>
      </sheetData>
      <sheetData sheetId="1">
        <row r="85">
          <cell r="G85">
            <v>8028</v>
          </cell>
        </row>
        <row r="86">
          <cell r="G86">
            <v>7378</v>
          </cell>
        </row>
        <row r="87">
          <cell r="G87">
            <v>15406</v>
          </cell>
        </row>
        <row r="96">
          <cell r="G96">
            <v>432</v>
          </cell>
        </row>
        <row r="97">
          <cell r="G97">
            <v>1997</v>
          </cell>
        </row>
        <row r="98">
          <cell r="G98">
            <v>4663</v>
          </cell>
        </row>
        <row r="99">
          <cell r="G99">
            <v>3668</v>
          </cell>
        </row>
        <row r="100">
          <cell r="G100">
            <v>3467</v>
          </cell>
        </row>
        <row r="101">
          <cell r="G101">
            <v>1179</v>
          </cell>
        </row>
        <row r="102">
          <cell r="G102">
            <v>15406</v>
          </cell>
        </row>
        <row r="104">
          <cell r="G104">
            <v>1566</v>
          </cell>
        </row>
        <row r="105">
          <cell r="G105">
            <v>5699</v>
          </cell>
        </row>
        <row r="106">
          <cell r="G106">
            <v>4549</v>
          </cell>
        </row>
        <row r="107">
          <cell r="G107">
            <v>1957</v>
          </cell>
        </row>
        <row r="108">
          <cell r="G108">
            <v>1023</v>
          </cell>
        </row>
        <row r="109">
          <cell r="G109">
            <v>612</v>
          </cell>
        </row>
        <row r="110">
          <cell r="G110">
            <v>15406</v>
          </cell>
        </row>
        <row r="117">
          <cell r="V117">
            <v>3867</v>
          </cell>
        </row>
        <row r="118">
          <cell r="V118">
            <v>2856</v>
          </cell>
        </row>
        <row r="119">
          <cell r="V119">
            <v>3465</v>
          </cell>
        </row>
        <row r="120">
          <cell r="V120">
            <v>2863</v>
          </cell>
        </row>
        <row r="121">
          <cell r="V121">
            <v>2355</v>
          </cell>
        </row>
        <row r="123">
          <cell r="V123">
            <v>15406</v>
          </cell>
        </row>
        <row r="125">
          <cell r="G125">
            <v>3248</v>
          </cell>
        </row>
        <row r="126">
          <cell r="G126">
            <v>1192</v>
          </cell>
        </row>
        <row r="127">
          <cell r="G127">
            <v>5742</v>
          </cell>
        </row>
        <row r="128">
          <cell r="G128">
            <v>5224</v>
          </cell>
        </row>
        <row r="129">
          <cell r="G129">
            <v>15406</v>
          </cell>
        </row>
        <row r="132">
          <cell r="G132">
            <v>11074</v>
          </cell>
        </row>
        <row r="133">
          <cell r="G133">
            <v>9439</v>
          </cell>
        </row>
        <row r="143">
          <cell r="G143">
            <v>447</v>
          </cell>
        </row>
        <row r="144">
          <cell r="G144">
            <v>2736</v>
          </cell>
        </row>
        <row r="145">
          <cell r="G145">
            <v>5870</v>
          </cell>
        </row>
        <row r="146">
          <cell r="G146">
            <v>5123</v>
          </cell>
        </row>
        <row r="147">
          <cell r="G147">
            <v>4795</v>
          </cell>
        </row>
        <row r="148">
          <cell r="G148">
            <v>1542</v>
          </cell>
        </row>
        <row r="151">
          <cell r="G151">
            <v>1582</v>
          </cell>
        </row>
        <row r="152">
          <cell r="G152">
            <v>6647</v>
          </cell>
        </row>
        <row r="153">
          <cell r="G153">
            <v>6761</v>
          </cell>
        </row>
        <row r="154">
          <cell r="G154">
            <v>3223</v>
          </cell>
        </row>
        <row r="155">
          <cell r="G155">
            <v>1482</v>
          </cell>
        </row>
        <row r="156">
          <cell r="G156">
            <v>818</v>
          </cell>
        </row>
        <row r="159">
          <cell r="G159">
            <v>6659</v>
          </cell>
        </row>
        <row r="160">
          <cell r="G160">
            <v>4716</v>
          </cell>
        </row>
        <row r="161">
          <cell r="G161">
            <v>4494</v>
          </cell>
        </row>
        <row r="162">
          <cell r="G162">
            <v>2450</v>
          </cell>
        </row>
        <row r="163">
          <cell r="G163">
            <v>2194</v>
          </cell>
        </row>
        <row r="166">
          <cell r="G166">
            <v>6064</v>
          </cell>
        </row>
        <row r="167">
          <cell r="G167">
            <v>1575</v>
          </cell>
        </row>
        <row r="168">
          <cell r="G168">
            <v>5511</v>
          </cell>
        </row>
        <row r="169">
          <cell r="G169">
            <v>7363</v>
          </cell>
        </row>
      </sheetData>
      <sheetData sheetId="2">
        <row r="61">
          <cell r="J61">
            <v>15242</v>
          </cell>
        </row>
        <row r="82">
          <cell r="J82">
            <v>15242</v>
          </cell>
        </row>
        <row r="85">
          <cell r="G85">
            <v>8238</v>
          </cell>
        </row>
        <row r="86">
          <cell r="G86">
            <v>7157</v>
          </cell>
        </row>
        <row r="87">
          <cell r="G87">
            <v>15395</v>
          </cell>
        </row>
        <row r="96">
          <cell r="G96">
            <v>561</v>
          </cell>
        </row>
        <row r="97">
          <cell r="G97">
            <v>1849</v>
          </cell>
        </row>
        <row r="98">
          <cell r="G98">
            <v>4132</v>
          </cell>
        </row>
        <row r="99">
          <cell r="G99">
            <v>3730</v>
          </cell>
        </row>
        <row r="100">
          <cell r="G100">
            <v>3829</v>
          </cell>
        </row>
        <row r="101">
          <cell r="G101">
            <v>1294</v>
          </cell>
        </row>
        <row r="102">
          <cell r="G102">
            <v>15395</v>
          </cell>
        </row>
        <row r="104">
          <cell r="G104">
            <v>1399</v>
          </cell>
        </row>
        <row r="105">
          <cell r="G105">
            <v>6280</v>
          </cell>
        </row>
        <row r="106">
          <cell r="G106">
            <v>4337</v>
          </cell>
        </row>
        <row r="107">
          <cell r="G107">
            <v>1973</v>
          </cell>
        </row>
        <row r="108">
          <cell r="G108">
            <v>1071</v>
          </cell>
        </row>
        <row r="109">
          <cell r="G109">
            <v>335</v>
          </cell>
        </row>
        <row r="110">
          <cell r="G110">
            <v>15395</v>
          </cell>
        </row>
        <row r="117">
          <cell r="V117">
            <v>3433</v>
          </cell>
        </row>
        <row r="118">
          <cell r="V118">
            <v>2477</v>
          </cell>
        </row>
        <row r="119">
          <cell r="V119">
            <v>3186</v>
          </cell>
        </row>
        <row r="120">
          <cell r="V120">
            <v>3269</v>
          </cell>
        </row>
        <row r="121">
          <cell r="V121">
            <v>3030</v>
          </cell>
        </row>
        <row r="123">
          <cell r="V123">
            <v>15395</v>
          </cell>
        </row>
        <row r="125">
          <cell r="G125">
            <v>2295</v>
          </cell>
        </row>
        <row r="126">
          <cell r="G126">
            <v>1095</v>
          </cell>
        </row>
        <row r="127">
          <cell r="G127">
            <v>6385</v>
          </cell>
        </row>
        <row r="128">
          <cell r="G128">
            <v>5620</v>
          </cell>
        </row>
        <row r="129">
          <cell r="G129">
            <v>15395</v>
          </cell>
        </row>
        <row r="132">
          <cell r="G132">
            <v>10080</v>
          </cell>
        </row>
        <row r="133">
          <cell r="G133">
            <v>8402</v>
          </cell>
        </row>
        <row r="143">
          <cell r="G143">
            <v>597</v>
          </cell>
        </row>
        <row r="144">
          <cell r="G144">
            <v>2376</v>
          </cell>
        </row>
        <row r="145">
          <cell r="G145">
            <v>4913</v>
          </cell>
        </row>
        <row r="146">
          <cell r="G146">
            <v>4416</v>
          </cell>
        </row>
        <row r="147">
          <cell r="G147">
            <v>4571</v>
          </cell>
        </row>
        <row r="148">
          <cell r="G148">
            <v>1609</v>
          </cell>
        </row>
        <row r="151">
          <cell r="G151">
            <v>1295</v>
          </cell>
        </row>
        <row r="152">
          <cell r="G152">
            <v>7001</v>
          </cell>
        </row>
        <row r="153">
          <cell r="G153">
            <v>5743</v>
          </cell>
        </row>
        <row r="154">
          <cell r="G154">
            <v>2733</v>
          </cell>
        </row>
        <row r="155">
          <cell r="G155">
            <v>1330</v>
          </cell>
        </row>
        <row r="156">
          <cell r="G156">
            <v>380</v>
          </cell>
        </row>
        <row r="159">
          <cell r="G159">
            <v>4993</v>
          </cell>
        </row>
        <row r="160">
          <cell r="G160">
            <v>3751</v>
          </cell>
        </row>
        <row r="161">
          <cell r="G161">
            <v>3982</v>
          </cell>
        </row>
        <row r="162">
          <cell r="G162">
            <v>2613</v>
          </cell>
        </row>
        <row r="163">
          <cell r="G163">
            <v>3143</v>
          </cell>
        </row>
        <row r="166">
          <cell r="G166">
            <v>4049</v>
          </cell>
        </row>
        <row r="167">
          <cell r="G167">
            <v>1341</v>
          </cell>
        </row>
        <row r="168">
          <cell r="G168">
            <v>5340</v>
          </cell>
        </row>
        <row r="169">
          <cell r="G169">
            <v>7752</v>
          </cell>
        </row>
      </sheetData>
      <sheetData sheetId="3">
        <row r="46">
          <cell r="M46">
            <v>93915</v>
          </cell>
        </row>
        <row r="85">
          <cell r="G85">
            <v>47950</v>
          </cell>
        </row>
        <row r="86">
          <cell r="G86">
            <v>40396</v>
          </cell>
        </row>
        <row r="87">
          <cell r="G87">
            <v>88346</v>
          </cell>
        </row>
        <row r="96">
          <cell r="G96">
            <v>3056</v>
          </cell>
        </row>
        <row r="97">
          <cell r="G97">
            <v>11967</v>
          </cell>
        </row>
        <row r="98">
          <cell r="G98">
            <v>24386</v>
          </cell>
        </row>
        <row r="99">
          <cell r="G99">
            <v>22030</v>
          </cell>
        </row>
        <row r="100">
          <cell r="G100">
            <v>20608</v>
          </cell>
        </row>
        <row r="101">
          <cell r="G101">
            <v>6299</v>
          </cell>
        </row>
        <row r="102">
          <cell r="G102">
            <v>88346</v>
          </cell>
        </row>
        <row r="104">
          <cell r="G104">
            <v>9294</v>
          </cell>
        </row>
        <row r="105">
          <cell r="G105">
            <v>34433</v>
          </cell>
        </row>
        <row r="106">
          <cell r="G106">
            <v>26157</v>
          </cell>
        </row>
        <row r="107">
          <cell r="G107">
            <v>10252</v>
          </cell>
        </row>
        <row r="108">
          <cell r="G108">
            <v>5771</v>
          </cell>
        </row>
        <row r="109">
          <cell r="G109">
            <v>2439</v>
          </cell>
        </row>
        <row r="110">
          <cell r="G110">
            <v>88346</v>
          </cell>
        </row>
        <row r="117">
          <cell r="Y117">
            <v>19551</v>
          </cell>
        </row>
        <row r="118">
          <cell r="Y118">
            <v>13376</v>
          </cell>
        </row>
        <row r="119">
          <cell r="Y119">
            <v>18174</v>
          </cell>
        </row>
        <row r="120">
          <cell r="Y120">
            <v>18059</v>
          </cell>
        </row>
        <row r="121">
          <cell r="Y121">
            <v>19186</v>
          </cell>
        </row>
        <row r="123">
          <cell r="Y123">
            <v>88346</v>
          </cell>
        </row>
        <row r="125">
          <cell r="G125">
            <v>12059</v>
          </cell>
        </row>
        <row r="126">
          <cell r="G126">
            <v>5314</v>
          </cell>
        </row>
        <row r="127">
          <cell r="G127">
            <v>40855</v>
          </cell>
        </row>
        <row r="128">
          <cell r="G128">
            <v>30118</v>
          </cell>
        </row>
        <row r="129">
          <cell r="G129">
            <v>88346</v>
          </cell>
        </row>
        <row r="132">
          <cell r="G132">
            <v>57495</v>
          </cell>
        </row>
        <row r="133">
          <cell r="G133">
            <v>47716</v>
          </cell>
        </row>
        <row r="143">
          <cell r="G143">
            <v>3059</v>
          </cell>
        </row>
        <row r="144">
          <cell r="G144">
            <v>14610</v>
          </cell>
        </row>
        <row r="145">
          <cell r="G145">
            <v>28308</v>
          </cell>
        </row>
        <row r="146">
          <cell r="G146">
            <v>26165</v>
          </cell>
        </row>
        <row r="147">
          <cell r="G147">
            <v>25227</v>
          </cell>
        </row>
        <row r="148">
          <cell r="G148">
            <v>7842</v>
          </cell>
        </row>
        <row r="151">
          <cell r="G151">
            <v>9100</v>
          </cell>
        </row>
        <row r="152">
          <cell r="G152">
            <v>37478</v>
          </cell>
        </row>
        <row r="153">
          <cell r="G153">
            <v>33884</v>
          </cell>
        </row>
        <row r="154">
          <cell r="G154">
            <v>14486</v>
          </cell>
        </row>
        <row r="155">
          <cell r="G155">
            <v>7319</v>
          </cell>
        </row>
        <row r="156">
          <cell r="G156">
            <v>2944</v>
          </cell>
        </row>
        <row r="159">
          <cell r="G159">
            <v>30209</v>
          </cell>
        </row>
        <row r="160">
          <cell r="G160">
            <v>19694</v>
          </cell>
        </row>
        <row r="161">
          <cell r="G161">
            <v>21636</v>
          </cell>
        </row>
        <row r="162">
          <cell r="G162">
            <v>14703</v>
          </cell>
        </row>
        <row r="163">
          <cell r="G163">
            <v>18969</v>
          </cell>
        </row>
        <row r="166">
          <cell r="G166">
            <v>21353</v>
          </cell>
        </row>
        <row r="167">
          <cell r="G167">
            <v>6892</v>
          </cell>
        </row>
        <row r="168">
          <cell r="G168">
            <v>37637</v>
          </cell>
        </row>
        <row r="169">
          <cell r="G169">
            <v>39329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69">
          <cell r="G69">
            <v>15188</v>
          </cell>
        </row>
        <row r="70">
          <cell r="G70">
            <v>3617</v>
          </cell>
        </row>
        <row r="71">
          <cell r="G71">
            <v>6105</v>
          </cell>
        </row>
        <row r="72">
          <cell r="G72">
            <v>1769</v>
          </cell>
        </row>
        <row r="73">
          <cell r="G73">
            <v>2248</v>
          </cell>
        </row>
        <row r="74">
          <cell r="G74">
            <v>6065</v>
          </cell>
        </row>
        <row r="75">
          <cell r="G75">
            <v>2865</v>
          </cell>
        </row>
        <row r="76">
          <cell r="G76">
            <v>3855</v>
          </cell>
        </row>
        <row r="77">
          <cell r="G77">
            <v>4198</v>
          </cell>
        </row>
        <row r="78">
          <cell r="G78">
            <v>3743</v>
          </cell>
        </row>
        <row r="79">
          <cell r="G79">
            <v>2552</v>
          </cell>
        </row>
        <row r="80">
          <cell r="G80">
            <v>1268</v>
          </cell>
        </row>
        <row r="81">
          <cell r="G81">
            <v>1235</v>
          </cell>
        </row>
        <row r="82">
          <cell r="G82">
            <v>1153</v>
          </cell>
        </row>
        <row r="83">
          <cell r="G83">
            <v>1684</v>
          </cell>
        </row>
        <row r="85">
          <cell r="G85">
            <v>4605</v>
          </cell>
        </row>
        <row r="86">
          <cell r="G86">
            <v>3030</v>
          </cell>
        </row>
        <row r="87">
          <cell r="G87">
            <v>1560</v>
          </cell>
        </row>
        <row r="88">
          <cell r="G88">
            <v>3293</v>
          </cell>
        </row>
        <row r="89">
          <cell r="G89">
            <v>1854</v>
          </cell>
        </row>
        <row r="90">
          <cell r="G90">
            <v>1064</v>
          </cell>
        </row>
        <row r="92">
          <cell r="G92">
            <v>6064</v>
          </cell>
        </row>
        <row r="93">
          <cell r="G93">
            <v>2119</v>
          </cell>
        </row>
        <row r="94">
          <cell r="G94">
            <v>1843</v>
          </cell>
        </row>
        <row r="95">
          <cell r="G95">
            <v>1871</v>
          </cell>
        </row>
        <row r="96">
          <cell r="G96">
            <v>2284</v>
          </cell>
        </row>
        <row r="97">
          <cell r="G97">
            <v>1214</v>
          </cell>
        </row>
        <row r="102">
          <cell r="F102">
            <v>18269</v>
          </cell>
          <cell r="G102">
            <v>17925</v>
          </cell>
        </row>
        <row r="103">
          <cell r="F103">
            <v>3431</v>
          </cell>
          <cell r="G103">
            <v>3365</v>
          </cell>
        </row>
        <row r="104">
          <cell r="F104">
            <v>7723</v>
          </cell>
          <cell r="G104">
            <v>7885</v>
          </cell>
        </row>
        <row r="105">
          <cell r="F105">
            <v>2222</v>
          </cell>
          <cell r="G105">
            <v>2268</v>
          </cell>
        </row>
        <row r="106">
          <cell r="F106">
            <v>2955</v>
          </cell>
          <cell r="G106">
            <v>2805</v>
          </cell>
        </row>
        <row r="107">
          <cell r="F107">
            <v>7481</v>
          </cell>
          <cell r="G107">
            <v>7354</v>
          </cell>
        </row>
        <row r="108">
          <cell r="F108">
            <v>3323</v>
          </cell>
          <cell r="G108">
            <v>3141</v>
          </cell>
        </row>
        <row r="109">
          <cell r="F109">
            <v>4647</v>
          </cell>
          <cell r="G109">
            <v>4183</v>
          </cell>
        </row>
        <row r="110">
          <cell r="F110">
            <v>4961</v>
          </cell>
          <cell r="G110">
            <v>4912</v>
          </cell>
        </row>
        <row r="111">
          <cell r="F111">
            <v>4323</v>
          </cell>
          <cell r="G111">
            <v>4181</v>
          </cell>
        </row>
        <row r="112">
          <cell r="F112">
            <v>2719</v>
          </cell>
          <cell r="G112">
            <v>2590</v>
          </cell>
        </row>
        <row r="113">
          <cell r="F113">
            <v>1221</v>
          </cell>
          <cell r="G113">
            <v>1185</v>
          </cell>
        </row>
        <row r="114">
          <cell r="F114">
            <v>1377</v>
          </cell>
          <cell r="G114">
            <v>1351</v>
          </cell>
        </row>
        <row r="115">
          <cell r="F115">
            <v>1490</v>
          </cell>
          <cell r="G115">
            <v>1338</v>
          </cell>
        </row>
        <row r="116">
          <cell r="F116">
            <v>1730</v>
          </cell>
          <cell r="G116">
            <v>1733</v>
          </cell>
        </row>
        <row r="118">
          <cell r="F118">
            <v>7339</v>
          </cell>
          <cell r="G118">
            <v>6894</v>
          </cell>
        </row>
        <row r="119">
          <cell r="F119">
            <v>4127</v>
          </cell>
          <cell r="G119">
            <v>4134</v>
          </cell>
        </row>
        <row r="120">
          <cell r="F120">
            <v>2885</v>
          </cell>
          <cell r="G120">
            <v>2729</v>
          </cell>
        </row>
        <row r="121">
          <cell r="F121">
            <v>4405</v>
          </cell>
          <cell r="G121">
            <v>3655</v>
          </cell>
        </row>
        <row r="122">
          <cell r="F122">
            <v>2424</v>
          </cell>
          <cell r="G122">
            <v>2128</v>
          </cell>
        </row>
        <row r="123">
          <cell r="F123">
            <v>1099</v>
          </cell>
          <cell r="G123">
            <v>973</v>
          </cell>
        </row>
        <row r="125">
          <cell r="F125">
            <v>6861</v>
          </cell>
          <cell r="G125">
            <v>6747</v>
          </cell>
        </row>
        <row r="126">
          <cell r="F126">
            <v>2762</v>
          </cell>
          <cell r="G126">
            <v>2758</v>
          </cell>
        </row>
        <row r="127">
          <cell r="F127">
            <v>2649</v>
          </cell>
          <cell r="G127">
            <v>2602</v>
          </cell>
        </row>
        <row r="128">
          <cell r="F128">
            <v>2196</v>
          </cell>
          <cell r="G128">
            <v>2047</v>
          </cell>
        </row>
        <row r="129">
          <cell r="F129">
            <v>2928</v>
          </cell>
          <cell r="G129">
            <v>2706</v>
          </cell>
        </row>
        <row r="130">
          <cell r="F130">
            <v>1582</v>
          </cell>
          <cell r="G130">
            <v>1622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69">
          <cell r="G69">
            <v>1312</v>
          </cell>
        </row>
        <row r="70">
          <cell r="G70">
            <v>425</v>
          </cell>
        </row>
        <row r="71">
          <cell r="G71">
            <v>830</v>
          </cell>
        </row>
        <row r="72">
          <cell r="G72">
            <v>190</v>
          </cell>
        </row>
        <row r="73">
          <cell r="G73">
            <v>251</v>
          </cell>
        </row>
        <row r="74">
          <cell r="G74">
            <v>589</v>
          </cell>
        </row>
        <row r="75">
          <cell r="G75">
            <v>315</v>
          </cell>
        </row>
        <row r="76">
          <cell r="G76">
            <v>465</v>
          </cell>
        </row>
        <row r="77">
          <cell r="G77">
            <v>612</v>
          </cell>
        </row>
        <row r="78">
          <cell r="G78">
            <v>541</v>
          </cell>
        </row>
        <row r="79">
          <cell r="G79">
            <v>280</v>
          </cell>
        </row>
        <row r="80">
          <cell r="G80">
            <v>159</v>
          </cell>
        </row>
        <row r="81">
          <cell r="G81">
            <v>146</v>
          </cell>
        </row>
        <row r="82">
          <cell r="G82">
            <v>125</v>
          </cell>
        </row>
        <row r="83">
          <cell r="G83">
            <v>183</v>
          </cell>
        </row>
        <row r="85">
          <cell r="G85">
            <v>425</v>
          </cell>
        </row>
        <row r="86">
          <cell r="G86">
            <v>281</v>
          </cell>
        </row>
        <row r="87">
          <cell r="G87">
            <v>82</v>
          </cell>
        </row>
        <row r="88">
          <cell r="G88">
            <v>322</v>
          </cell>
        </row>
        <row r="89">
          <cell r="G89">
            <v>196</v>
          </cell>
        </row>
        <row r="90">
          <cell r="G90">
            <v>96</v>
          </cell>
        </row>
        <row r="92">
          <cell r="G92">
            <v>668</v>
          </cell>
        </row>
        <row r="93">
          <cell r="G93">
            <v>189</v>
          </cell>
        </row>
        <row r="94">
          <cell r="G94">
            <v>153</v>
          </cell>
        </row>
        <row r="95">
          <cell r="G95">
            <v>214</v>
          </cell>
        </row>
        <row r="96">
          <cell r="G96">
            <v>212</v>
          </cell>
        </row>
        <row r="97">
          <cell r="G97">
            <v>125</v>
          </cell>
        </row>
        <row r="102">
          <cell r="F102">
            <v>1452</v>
          </cell>
          <cell r="G102">
            <v>1456</v>
          </cell>
        </row>
        <row r="103">
          <cell r="F103">
            <v>405</v>
          </cell>
          <cell r="G103">
            <v>423</v>
          </cell>
        </row>
        <row r="104">
          <cell r="F104">
            <v>807</v>
          </cell>
          <cell r="G104">
            <v>930</v>
          </cell>
        </row>
        <row r="105">
          <cell r="F105">
            <v>154</v>
          </cell>
          <cell r="G105">
            <v>174</v>
          </cell>
        </row>
        <row r="106">
          <cell r="F106">
            <v>273</v>
          </cell>
          <cell r="G106">
            <v>246</v>
          </cell>
        </row>
        <row r="107">
          <cell r="F107">
            <v>644</v>
          </cell>
          <cell r="G107">
            <v>720</v>
          </cell>
        </row>
        <row r="108">
          <cell r="F108">
            <v>278</v>
          </cell>
          <cell r="G108">
            <v>301</v>
          </cell>
        </row>
        <row r="109">
          <cell r="F109">
            <v>459</v>
          </cell>
          <cell r="G109">
            <v>454</v>
          </cell>
        </row>
        <row r="110">
          <cell r="F110">
            <v>597</v>
          </cell>
          <cell r="G110">
            <v>641</v>
          </cell>
        </row>
        <row r="111">
          <cell r="F111">
            <v>465</v>
          </cell>
          <cell r="G111">
            <v>480</v>
          </cell>
        </row>
        <row r="112">
          <cell r="F112">
            <v>284</v>
          </cell>
          <cell r="G112">
            <v>277</v>
          </cell>
        </row>
        <row r="113">
          <cell r="F113">
            <v>127</v>
          </cell>
          <cell r="G113">
            <v>128</v>
          </cell>
        </row>
        <row r="114">
          <cell r="F114">
            <v>156</v>
          </cell>
          <cell r="G114">
            <v>163</v>
          </cell>
        </row>
        <row r="115">
          <cell r="F115">
            <v>150</v>
          </cell>
          <cell r="G115">
            <v>132</v>
          </cell>
        </row>
        <row r="116">
          <cell r="F116">
            <v>187</v>
          </cell>
          <cell r="G116">
            <v>196</v>
          </cell>
        </row>
        <row r="118">
          <cell r="F118">
            <v>551</v>
          </cell>
          <cell r="G118">
            <v>479</v>
          </cell>
        </row>
        <row r="119">
          <cell r="F119">
            <v>358</v>
          </cell>
          <cell r="G119">
            <v>365</v>
          </cell>
        </row>
        <row r="120">
          <cell r="F120">
            <v>136</v>
          </cell>
          <cell r="G120">
            <v>129</v>
          </cell>
        </row>
        <row r="121">
          <cell r="F121">
            <v>384</v>
          </cell>
          <cell r="G121">
            <v>324</v>
          </cell>
        </row>
        <row r="122">
          <cell r="F122">
            <v>243</v>
          </cell>
          <cell r="G122">
            <v>225</v>
          </cell>
        </row>
        <row r="123">
          <cell r="F123">
            <v>87</v>
          </cell>
          <cell r="G123">
            <v>85</v>
          </cell>
        </row>
        <row r="125">
          <cell r="F125">
            <v>699</v>
          </cell>
          <cell r="G125">
            <v>705</v>
          </cell>
        </row>
        <row r="126">
          <cell r="F126">
            <v>278</v>
          </cell>
          <cell r="G126">
            <v>282</v>
          </cell>
        </row>
        <row r="127">
          <cell r="F127">
            <v>204</v>
          </cell>
          <cell r="G127">
            <v>189</v>
          </cell>
        </row>
        <row r="128">
          <cell r="F128">
            <v>257</v>
          </cell>
          <cell r="G128">
            <v>258</v>
          </cell>
        </row>
        <row r="129">
          <cell r="F129">
            <v>246</v>
          </cell>
          <cell r="G129">
            <v>255</v>
          </cell>
        </row>
        <row r="130">
          <cell r="F130">
            <v>133</v>
          </cell>
          <cell r="G130">
            <v>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adattar"/>
      <sheetName val="Munka1"/>
    </sheetNames>
    <sheetDataSet>
      <sheetData sheetId="3">
        <row r="215">
          <cell r="L215">
            <v>203</v>
          </cell>
          <cell r="M215">
            <v>249</v>
          </cell>
        </row>
        <row r="216">
          <cell r="L216">
            <v>19</v>
          </cell>
          <cell r="M216">
            <v>198</v>
          </cell>
        </row>
        <row r="217">
          <cell r="L217">
            <v>43</v>
          </cell>
          <cell r="M217">
            <v>335</v>
          </cell>
        </row>
        <row r="218">
          <cell r="L218">
            <v>8</v>
          </cell>
          <cell r="M218">
            <v>21</v>
          </cell>
        </row>
        <row r="219">
          <cell r="L219">
            <v>8</v>
          </cell>
          <cell r="M219">
            <v>89</v>
          </cell>
        </row>
        <row r="220">
          <cell r="L220">
            <v>35</v>
          </cell>
          <cell r="M220">
            <v>343</v>
          </cell>
        </row>
        <row r="221">
          <cell r="L221">
            <v>66</v>
          </cell>
          <cell r="M221">
            <v>189</v>
          </cell>
        </row>
        <row r="222">
          <cell r="L222">
            <v>71</v>
          </cell>
          <cell r="M222">
            <v>150</v>
          </cell>
        </row>
        <row r="223">
          <cell r="L223">
            <v>65</v>
          </cell>
          <cell r="M223">
            <v>278</v>
          </cell>
        </row>
        <row r="224">
          <cell r="L224">
            <v>19</v>
          </cell>
          <cell r="M224">
            <v>418</v>
          </cell>
        </row>
        <row r="225">
          <cell r="L225">
            <v>18</v>
          </cell>
          <cell r="M225">
            <v>66</v>
          </cell>
        </row>
        <row r="226">
          <cell r="L226">
            <v>19</v>
          </cell>
          <cell r="M226">
            <v>34</v>
          </cell>
        </row>
        <row r="227">
          <cell r="L227">
            <v>2</v>
          </cell>
          <cell r="M227">
            <v>55</v>
          </cell>
        </row>
        <row r="228">
          <cell r="L228">
            <v>2</v>
          </cell>
          <cell r="M228">
            <v>31</v>
          </cell>
        </row>
        <row r="229">
          <cell r="L229">
            <v>13</v>
          </cell>
          <cell r="M229">
            <v>34</v>
          </cell>
        </row>
        <row r="231">
          <cell r="L231">
            <v>115</v>
          </cell>
          <cell r="M231">
            <v>41</v>
          </cell>
        </row>
        <row r="232">
          <cell r="L232">
            <v>151</v>
          </cell>
          <cell r="M232">
            <v>47</v>
          </cell>
        </row>
        <row r="233">
          <cell r="L233">
            <v>143</v>
          </cell>
          <cell r="M233">
            <v>16</v>
          </cell>
        </row>
        <row r="234">
          <cell r="L234">
            <v>55</v>
          </cell>
          <cell r="M234">
            <v>211</v>
          </cell>
        </row>
        <row r="235">
          <cell r="L235">
            <v>28</v>
          </cell>
          <cell r="M235">
            <v>57</v>
          </cell>
        </row>
        <row r="236">
          <cell r="L236">
            <v>6</v>
          </cell>
          <cell r="M236">
            <v>8</v>
          </cell>
        </row>
        <row r="238">
          <cell r="L238">
            <v>17</v>
          </cell>
          <cell r="M238">
            <v>229</v>
          </cell>
        </row>
        <row r="239">
          <cell r="L239">
            <v>72</v>
          </cell>
          <cell r="M239">
            <v>69</v>
          </cell>
        </row>
        <row r="240">
          <cell r="L240">
            <v>10</v>
          </cell>
          <cell r="M240">
            <v>80</v>
          </cell>
        </row>
        <row r="241">
          <cell r="L241">
            <v>6</v>
          </cell>
          <cell r="M241">
            <v>59</v>
          </cell>
        </row>
        <row r="242">
          <cell r="L242">
            <v>16</v>
          </cell>
          <cell r="M242">
            <v>49</v>
          </cell>
        </row>
        <row r="243">
          <cell r="L243">
            <v>11</v>
          </cell>
          <cell r="M243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0">
        <row r="113">
          <cell r="F113">
            <v>631</v>
          </cell>
          <cell r="G113">
            <v>366</v>
          </cell>
        </row>
        <row r="114">
          <cell r="F114">
            <v>372</v>
          </cell>
          <cell r="G114">
            <v>136</v>
          </cell>
        </row>
        <row r="115">
          <cell r="F115">
            <v>755</v>
          </cell>
          <cell r="G115">
            <v>475</v>
          </cell>
        </row>
        <row r="116">
          <cell r="F116">
            <v>16</v>
          </cell>
          <cell r="G116">
            <v>11</v>
          </cell>
        </row>
        <row r="117">
          <cell r="F117">
            <v>161</v>
          </cell>
          <cell r="G117">
            <v>84</v>
          </cell>
        </row>
        <row r="118">
          <cell r="F118">
            <v>999</v>
          </cell>
          <cell r="G118">
            <v>552</v>
          </cell>
        </row>
        <row r="119">
          <cell r="F119">
            <v>143</v>
          </cell>
          <cell r="G119">
            <v>165</v>
          </cell>
        </row>
        <row r="120">
          <cell r="F120">
            <v>468</v>
          </cell>
          <cell r="G120">
            <v>232</v>
          </cell>
        </row>
        <row r="121">
          <cell r="F121">
            <v>460</v>
          </cell>
          <cell r="G121">
            <v>242</v>
          </cell>
        </row>
        <row r="122">
          <cell r="F122">
            <v>579</v>
          </cell>
          <cell r="G122">
            <v>419</v>
          </cell>
        </row>
        <row r="123">
          <cell r="F123">
            <v>140</v>
          </cell>
          <cell r="G123">
            <v>25</v>
          </cell>
        </row>
        <row r="124">
          <cell r="F124">
            <v>78</v>
          </cell>
          <cell r="G124">
            <v>34</v>
          </cell>
        </row>
        <row r="125">
          <cell r="F125">
            <v>60</v>
          </cell>
          <cell r="G125">
            <v>21</v>
          </cell>
        </row>
        <row r="126">
          <cell r="F126">
            <v>34</v>
          </cell>
          <cell r="G126">
            <v>33</v>
          </cell>
        </row>
        <row r="127">
          <cell r="F127">
            <v>207</v>
          </cell>
          <cell r="G127">
            <v>32</v>
          </cell>
        </row>
        <row r="130">
          <cell r="F130">
            <v>201</v>
          </cell>
          <cell r="G130">
            <v>152</v>
          </cell>
        </row>
        <row r="131">
          <cell r="F131">
            <v>167</v>
          </cell>
          <cell r="G131">
            <v>77</v>
          </cell>
        </row>
        <row r="132">
          <cell r="F132">
            <v>78</v>
          </cell>
          <cell r="G132">
            <v>62</v>
          </cell>
        </row>
        <row r="133">
          <cell r="F133">
            <v>812</v>
          </cell>
          <cell r="G133">
            <v>351</v>
          </cell>
        </row>
        <row r="134">
          <cell r="F134">
            <v>74</v>
          </cell>
          <cell r="G134">
            <v>45</v>
          </cell>
        </row>
        <row r="135">
          <cell r="F135">
            <v>19</v>
          </cell>
          <cell r="G135">
            <v>4</v>
          </cell>
        </row>
        <row r="138">
          <cell r="F138">
            <v>553</v>
          </cell>
          <cell r="G138">
            <v>216</v>
          </cell>
        </row>
        <row r="139">
          <cell r="F139">
            <v>168</v>
          </cell>
          <cell r="G139">
            <v>121</v>
          </cell>
        </row>
        <row r="140">
          <cell r="F140">
            <v>166</v>
          </cell>
          <cell r="G140">
            <v>55</v>
          </cell>
        </row>
        <row r="141">
          <cell r="F141">
            <v>189</v>
          </cell>
          <cell r="G141">
            <v>12</v>
          </cell>
        </row>
        <row r="142">
          <cell r="F142">
            <v>177</v>
          </cell>
          <cell r="G142">
            <v>61</v>
          </cell>
        </row>
        <row r="143">
          <cell r="F143">
            <v>74</v>
          </cell>
          <cell r="G143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I8" sqref="I8"/>
      <selection pane="topRight" activeCell="I8" sqref="I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2" t="s">
        <v>0</v>
      </c>
      <c r="B1" s="132"/>
      <c r="C1" s="132"/>
      <c r="D1" s="132"/>
      <c r="E1" s="132"/>
      <c r="F1" s="132"/>
    </row>
    <row r="2" spans="1:6" ht="15.75">
      <c r="A2" s="132" t="s">
        <v>73</v>
      </c>
      <c r="B2" s="132"/>
      <c r="C2" s="132"/>
      <c r="D2" s="132"/>
      <c r="E2" s="132"/>
      <c r="F2" s="132"/>
    </row>
    <row r="3" spans="1:6" ht="15.75">
      <c r="A3" s="133" t="s">
        <v>115</v>
      </c>
      <c r="B3" s="133"/>
      <c r="C3" s="133"/>
      <c r="D3" s="133"/>
      <c r="E3" s="133"/>
      <c r="F3" s="133"/>
    </row>
    <row r="4" spans="2:6" ht="15.75">
      <c r="B4" s="3"/>
      <c r="C4" s="4"/>
      <c r="D4" s="9"/>
      <c r="E4" s="9"/>
      <c r="F4" s="9"/>
    </row>
    <row r="5" spans="1:6" ht="14.25">
      <c r="A5" s="144" t="s">
        <v>34</v>
      </c>
      <c r="B5" s="139" t="s">
        <v>39</v>
      </c>
      <c r="C5" s="140"/>
      <c r="D5" s="140"/>
      <c r="E5" s="140"/>
      <c r="F5" s="141"/>
    </row>
    <row r="6" spans="1:6" ht="14.25">
      <c r="A6" s="144"/>
      <c r="B6" s="142" t="s">
        <v>1</v>
      </c>
      <c r="C6" s="134" t="s">
        <v>33</v>
      </c>
      <c r="D6" s="135"/>
      <c r="E6" s="135"/>
      <c r="F6" s="136"/>
    </row>
    <row r="7" spans="1:6" ht="42.75" customHeight="1">
      <c r="A7" s="144"/>
      <c r="B7" s="143"/>
      <c r="C7" s="144" t="s">
        <v>38</v>
      </c>
      <c r="D7" s="144"/>
      <c r="E7" s="144" t="s">
        <v>37</v>
      </c>
      <c r="F7" s="144"/>
    </row>
    <row r="8" spans="1:6" ht="14.25">
      <c r="A8" s="144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7" t="s">
        <v>17</v>
      </c>
      <c r="B9" s="137"/>
      <c r="C9" s="137"/>
      <c r="D9" s="137"/>
      <c r="E9" s="137"/>
      <c r="F9" s="137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'[2]Munka1'!G102</f>
        <v>17925</v>
      </c>
      <c r="C10" s="20">
        <f aca="true" t="shared" si="0" ref="C10:C25">B10-P10</f>
        <v>-344</v>
      </c>
      <c r="D10" s="21">
        <f aca="true" t="shared" si="1" ref="D10:D25">B10/P10*100-100</f>
        <v>-1.8829711533198292</v>
      </c>
      <c r="E10" s="20">
        <f aca="true" t="shared" si="2" ref="E10:E25">B10-Q10</f>
        <v>2737</v>
      </c>
      <c r="F10" s="21">
        <f aca="true" t="shared" si="3" ref="F10:F25">B10/Q10*100-100</f>
        <v>18.020805899394247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'[2]Munka1'!F102</f>
        <v>18269</v>
      </c>
      <c r="Q10" s="10">
        <f>'[2]Munka1'!G69</f>
        <v>15188</v>
      </c>
    </row>
    <row r="11" spans="1:17" ht="15.75">
      <c r="A11" s="22" t="s">
        <v>3</v>
      </c>
      <c r="B11" s="23">
        <f>'[2]Munka1'!G103</f>
        <v>3365</v>
      </c>
      <c r="C11" s="23">
        <f t="shared" si="0"/>
        <v>-66</v>
      </c>
      <c r="D11" s="24">
        <f t="shared" si="1"/>
        <v>-1.923637423491698</v>
      </c>
      <c r="E11" s="23">
        <f t="shared" si="2"/>
        <v>-252</v>
      </c>
      <c r="F11" s="24">
        <f t="shared" si="3"/>
        <v>-6.967099806469449</v>
      </c>
      <c r="P11" s="5">
        <f>'[2]Munka1'!F103</f>
        <v>3431</v>
      </c>
      <c r="Q11" s="5">
        <f>'[2]Munka1'!G70</f>
        <v>3617</v>
      </c>
    </row>
    <row r="12" spans="1:17" s="11" customFormat="1" ht="15.75">
      <c r="A12" s="19" t="s">
        <v>4</v>
      </c>
      <c r="B12" s="20">
        <f>'[2]Munka1'!G104</f>
        <v>7885</v>
      </c>
      <c r="C12" s="20">
        <f t="shared" si="0"/>
        <v>162</v>
      </c>
      <c r="D12" s="21">
        <f t="shared" si="1"/>
        <v>2.097630454486591</v>
      </c>
      <c r="E12" s="20">
        <f t="shared" si="2"/>
        <v>1780</v>
      </c>
      <c r="F12" s="21">
        <f t="shared" si="3"/>
        <v>29.15642915642914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'[2]Munka1'!F104</f>
        <v>7723</v>
      </c>
      <c r="Q12" s="12">
        <f>'[2]Munka1'!G71</f>
        <v>6105</v>
      </c>
    </row>
    <row r="13" spans="1:17" ht="15.75">
      <c r="A13" s="22" t="s">
        <v>5</v>
      </c>
      <c r="B13" s="23">
        <f>'[2]Munka1'!G105</f>
        <v>2268</v>
      </c>
      <c r="C13" s="23">
        <f t="shared" si="0"/>
        <v>46</v>
      </c>
      <c r="D13" s="24">
        <f t="shared" si="1"/>
        <v>2.070207020702071</v>
      </c>
      <c r="E13" s="23">
        <f t="shared" si="2"/>
        <v>499</v>
      </c>
      <c r="F13" s="24">
        <f t="shared" si="3"/>
        <v>28.208027133973985</v>
      </c>
      <c r="P13" s="5">
        <f>'[2]Munka1'!F105</f>
        <v>2222</v>
      </c>
      <c r="Q13" s="5">
        <f>'[2]Munka1'!G72</f>
        <v>1769</v>
      </c>
    </row>
    <row r="14" spans="1:17" s="11" customFormat="1" ht="15.75">
      <c r="A14" s="19" t="s">
        <v>6</v>
      </c>
      <c r="B14" s="20">
        <f>'[2]Munka1'!G106</f>
        <v>2805</v>
      </c>
      <c r="C14" s="20">
        <f t="shared" si="0"/>
        <v>-150</v>
      </c>
      <c r="D14" s="21">
        <f t="shared" si="1"/>
        <v>-5.076142131979694</v>
      </c>
      <c r="E14" s="20">
        <f t="shared" si="2"/>
        <v>557</v>
      </c>
      <c r="F14" s="21">
        <f t="shared" si="3"/>
        <v>24.777580071174384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'[2]Munka1'!F106</f>
        <v>2955</v>
      </c>
      <c r="Q14" s="12">
        <f>'[2]Munka1'!G73</f>
        <v>2248</v>
      </c>
    </row>
    <row r="15" spans="1:17" ht="15.75">
      <c r="A15" s="22" t="s">
        <v>7</v>
      </c>
      <c r="B15" s="23">
        <f>'[2]Munka1'!G107</f>
        <v>7354</v>
      </c>
      <c r="C15" s="23">
        <f t="shared" si="0"/>
        <v>-127</v>
      </c>
      <c r="D15" s="24">
        <f t="shared" si="1"/>
        <v>-1.6976340061489026</v>
      </c>
      <c r="E15" s="23">
        <f t="shared" si="2"/>
        <v>1289</v>
      </c>
      <c r="F15" s="24">
        <f t="shared" si="3"/>
        <v>21.25309150865621</v>
      </c>
      <c r="P15" s="5">
        <f>'[2]Munka1'!F107</f>
        <v>7481</v>
      </c>
      <c r="Q15" s="5">
        <f>'[2]Munka1'!G74</f>
        <v>6065</v>
      </c>
    </row>
    <row r="16" spans="1:17" s="11" customFormat="1" ht="15.75">
      <c r="A16" s="19" t="s">
        <v>8</v>
      </c>
      <c r="B16" s="20">
        <f>'[2]Munka1'!G108</f>
        <v>3141</v>
      </c>
      <c r="C16" s="20">
        <f t="shared" si="0"/>
        <v>-182</v>
      </c>
      <c r="D16" s="21">
        <f t="shared" si="1"/>
        <v>-5.4769786337646735</v>
      </c>
      <c r="E16" s="20">
        <f t="shared" si="2"/>
        <v>276</v>
      </c>
      <c r="F16" s="21">
        <f t="shared" si="3"/>
        <v>9.633507853403131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'[2]Munka1'!F108</f>
        <v>3323</v>
      </c>
      <c r="Q16" s="12">
        <f>'[2]Munka1'!G75</f>
        <v>2865</v>
      </c>
    </row>
    <row r="17" spans="1:17" ht="15.75">
      <c r="A17" s="22" t="s">
        <v>9</v>
      </c>
      <c r="B17" s="23">
        <f>'[2]Munka1'!G109</f>
        <v>4183</v>
      </c>
      <c r="C17" s="23">
        <f t="shared" si="0"/>
        <v>-464</v>
      </c>
      <c r="D17" s="24">
        <f t="shared" si="1"/>
        <v>-9.984936518183773</v>
      </c>
      <c r="E17" s="23">
        <f t="shared" si="2"/>
        <v>328</v>
      </c>
      <c r="F17" s="24">
        <f t="shared" si="3"/>
        <v>8.508430609597923</v>
      </c>
      <c r="P17" s="5">
        <f>'[2]Munka1'!F109</f>
        <v>4647</v>
      </c>
      <c r="Q17" s="5">
        <f>'[2]Munka1'!G76</f>
        <v>3855</v>
      </c>
    </row>
    <row r="18" spans="1:17" s="11" customFormat="1" ht="15.75">
      <c r="A18" s="19" t="s">
        <v>10</v>
      </c>
      <c r="B18" s="20">
        <f>'[2]Munka1'!G110</f>
        <v>4912</v>
      </c>
      <c r="C18" s="20">
        <f t="shared" si="0"/>
        <v>-49</v>
      </c>
      <c r="D18" s="21">
        <f t="shared" si="1"/>
        <v>-0.9877040919169531</v>
      </c>
      <c r="E18" s="20">
        <f t="shared" si="2"/>
        <v>714</v>
      </c>
      <c r="F18" s="21">
        <f t="shared" si="3"/>
        <v>17.00809909480705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'[2]Munka1'!F110</f>
        <v>4961</v>
      </c>
      <c r="Q18" s="12">
        <f>'[2]Munka1'!G77</f>
        <v>4198</v>
      </c>
    </row>
    <row r="19" spans="1:17" ht="15.75">
      <c r="A19" s="22" t="s">
        <v>11</v>
      </c>
      <c r="B19" s="23">
        <f>'[2]Munka1'!G111</f>
        <v>4181</v>
      </c>
      <c r="C19" s="23">
        <f t="shared" si="0"/>
        <v>-142</v>
      </c>
      <c r="D19" s="24">
        <f t="shared" si="1"/>
        <v>-3.284755956511688</v>
      </c>
      <c r="E19" s="23">
        <f t="shared" si="2"/>
        <v>438</v>
      </c>
      <c r="F19" s="24">
        <f t="shared" si="3"/>
        <v>11.701843441090048</v>
      </c>
      <c r="P19" s="5">
        <f>'[2]Munka1'!F111</f>
        <v>4323</v>
      </c>
      <c r="Q19" s="5">
        <f>'[2]Munka1'!G78</f>
        <v>3743</v>
      </c>
    </row>
    <row r="20" spans="1:17" s="11" customFormat="1" ht="15.75">
      <c r="A20" s="19" t="s">
        <v>12</v>
      </c>
      <c r="B20" s="20">
        <f>'[2]Munka1'!G112</f>
        <v>2590</v>
      </c>
      <c r="C20" s="20">
        <f t="shared" si="0"/>
        <v>-129</v>
      </c>
      <c r="D20" s="21">
        <f t="shared" si="1"/>
        <v>-4.744391320338366</v>
      </c>
      <c r="E20" s="20">
        <f t="shared" si="2"/>
        <v>38</v>
      </c>
      <c r="F20" s="21">
        <f t="shared" si="3"/>
        <v>1.4890282131661365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'[2]Munka1'!F112</f>
        <v>2719</v>
      </c>
      <c r="Q20" s="12">
        <f>'[2]Munka1'!G79</f>
        <v>2552</v>
      </c>
    </row>
    <row r="21" spans="1:17" ht="15.75">
      <c r="A21" s="22" t="s">
        <v>13</v>
      </c>
      <c r="B21" s="23">
        <f>'[2]Munka1'!G113</f>
        <v>1185</v>
      </c>
      <c r="C21" s="23">
        <f t="shared" si="0"/>
        <v>-36</v>
      </c>
      <c r="D21" s="24">
        <f t="shared" si="1"/>
        <v>-2.9484029484029577</v>
      </c>
      <c r="E21" s="23">
        <f t="shared" si="2"/>
        <v>-83</v>
      </c>
      <c r="F21" s="24">
        <f t="shared" si="3"/>
        <v>-6.5457413249211385</v>
      </c>
      <c r="P21" s="5">
        <f>'[2]Munka1'!F113</f>
        <v>1221</v>
      </c>
      <c r="Q21" s="5">
        <f>'[2]Munka1'!G80</f>
        <v>1268</v>
      </c>
    </row>
    <row r="22" spans="1:17" s="11" customFormat="1" ht="15.75">
      <c r="A22" s="19" t="s">
        <v>14</v>
      </c>
      <c r="B22" s="20">
        <f>'[2]Munka1'!G114</f>
        <v>1351</v>
      </c>
      <c r="C22" s="20">
        <f t="shared" si="0"/>
        <v>-26</v>
      </c>
      <c r="D22" s="21">
        <f t="shared" si="1"/>
        <v>-1.8881626724763976</v>
      </c>
      <c r="E22" s="20">
        <f t="shared" si="2"/>
        <v>116</v>
      </c>
      <c r="F22" s="21">
        <f t="shared" si="3"/>
        <v>9.3927125506073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'[2]Munka1'!F114</f>
        <v>1377</v>
      </c>
      <c r="Q22" s="12">
        <f>'[2]Munka1'!G81</f>
        <v>1235</v>
      </c>
    </row>
    <row r="23" spans="1:17" ht="15.75">
      <c r="A23" s="22" t="s">
        <v>15</v>
      </c>
      <c r="B23" s="23">
        <f>'[2]Munka1'!G115</f>
        <v>1338</v>
      </c>
      <c r="C23" s="23">
        <f t="shared" si="0"/>
        <v>-152</v>
      </c>
      <c r="D23" s="24">
        <f t="shared" si="1"/>
        <v>-10.201342281879207</v>
      </c>
      <c r="E23" s="23">
        <f t="shared" si="2"/>
        <v>185</v>
      </c>
      <c r="F23" s="24">
        <f t="shared" si="3"/>
        <v>16.04509973980919</v>
      </c>
      <c r="P23" s="5">
        <f>'[2]Munka1'!F115</f>
        <v>1490</v>
      </c>
      <c r="Q23" s="5">
        <f>'[2]Munka1'!G82</f>
        <v>1153</v>
      </c>
    </row>
    <row r="24" spans="1:17" s="11" customFormat="1" ht="15.75">
      <c r="A24" s="19" t="s">
        <v>16</v>
      </c>
      <c r="B24" s="20">
        <f>'[2]Munka1'!G116</f>
        <v>1733</v>
      </c>
      <c r="C24" s="20">
        <f t="shared" si="0"/>
        <v>3</v>
      </c>
      <c r="D24" s="21">
        <f t="shared" si="1"/>
        <v>0.17341040462429191</v>
      </c>
      <c r="E24" s="20">
        <f t="shared" si="2"/>
        <v>49</v>
      </c>
      <c r="F24" s="21">
        <f t="shared" si="3"/>
        <v>2.909738717339664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'[2]Munka1'!F116</f>
        <v>1730</v>
      </c>
      <c r="Q24" s="12">
        <f>'[2]Munka1'!G83</f>
        <v>1684</v>
      </c>
    </row>
    <row r="25" spans="1:17" s="6" customFormat="1" ht="31.5">
      <c r="A25" s="25" t="s">
        <v>17</v>
      </c>
      <c r="B25" s="26">
        <f>SUM(B10:B24)</f>
        <v>66216</v>
      </c>
      <c r="C25" s="26">
        <f t="shared" si="0"/>
        <v>-1656</v>
      </c>
      <c r="D25" s="27">
        <f t="shared" si="1"/>
        <v>-2.439886845827445</v>
      </c>
      <c r="E25" s="26">
        <f t="shared" si="2"/>
        <v>8671</v>
      </c>
      <c r="F25" s="27">
        <f t="shared" si="3"/>
        <v>15.068207489790609</v>
      </c>
      <c r="P25" s="15">
        <f>SUM(P10:P24)</f>
        <v>67872</v>
      </c>
      <c r="Q25" s="15">
        <f>SUM(Q10:Q24)</f>
        <v>57545</v>
      </c>
    </row>
    <row r="26" spans="1:15" s="11" customFormat="1" ht="29.25" customHeight="1">
      <c r="A26" s="138" t="s">
        <v>24</v>
      </c>
      <c r="B26" s="138"/>
      <c r="C26" s="138"/>
      <c r="D26" s="138"/>
      <c r="E26" s="138"/>
      <c r="F26" s="138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'[2]Munka1'!G118</f>
        <v>6894</v>
      </c>
      <c r="C27" s="23">
        <f>B27-P27</f>
        <v>-445</v>
      </c>
      <c r="D27" s="24">
        <f>B27/P27*100-100</f>
        <v>-6.063496389153826</v>
      </c>
      <c r="E27" s="23">
        <f>B27-Q27</f>
        <v>2289</v>
      </c>
      <c r="F27" s="24">
        <f>B27/Q27*100-100</f>
        <v>49.70684039087948</v>
      </c>
      <c r="P27" s="7">
        <f>'[2]Munka1'!F118</f>
        <v>7339</v>
      </c>
      <c r="Q27" s="7">
        <f>'[2]Munka1'!G85</f>
        <v>4605</v>
      </c>
    </row>
    <row r="28" spans="1:17" s="11" customFormat="1" ht="15.75">
      <c r="A28" s="19" t="s">
        <v>19</v>
      </c>
      <c r="B28" s="20">
        <f>'[2]Munka1'!G119</f>
        <v>4134</v>
      </c>
      <c r="C28" s="20">
        <f aca="true" t="shared" si="4" ref="C28:C33">B28-P28</f>
        <v>7</v>
      </c>
      <c r="D28" s="21">
        <f aca="true" t="shared" si="5" ref="D28:D33">B28/P28*100-100</f>
        <v>0.16961473225103418</v>
      </c>
      <c r="E28" s="20">
        <f aca="true" t="shared" si="6" ref="E28:E33">B28-Q28</f>
        <v>1104</v>
      </c>
      <c r="F28" s="21">
        <f aca="true" t="shared" si="7" ref="F28:F33">B28/Q28*100-100</f>
        <v>36.43564356435644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'[2]Munka1'!F119</f>
        <v>4127</v>
      </c>
      <c r="Q28" s="13">
        <f>'[2]Munka1'!G86</f>
        <v>3030</v>
      </c>
    </row>
    <row r="29" spans="1:17" ht="15.75">
      <c r="A29" s="22" t="s">
        <v>20</v>
      </c>
      <c r="B29" s="23">
        <f>'[2]Munka1'!G120</f>
        <v>2729</v>
      </c>
      <c r="C29" s="23">
        <f t="shared" si="4"/>
        <v>-156</v>
      </c>
      <c r="D29" s="24">
        <f t="shared" si="5"/>
        <v>-5.407279029462742</v>
      </c>
      <c r="E29" s="23">
        <f t="shared" si="6"/>
        <v>1169</v>
      </c>
      <c r="F29" s="24">
        <f t="shared" si="7"/>
        <v>74.93589743589743</v>
      </c>
      <c r="P29" s="7">
        <f>'[2]Munka1'!F120</f>
        <v>2885</v>
      </c>
      <c r="Q29" s="7">
        <f>'[2]Munka1'!G87</f>
        <v>1560</v>
      </c>
    </row>
    <row r="30" spans="1:17" s="11" customFormat="1" ht="15.75">
      <c r="A30" s="19" t="s">
        <v>21</v>
      </c>
      <c r="B30" s="20">
        <f>'[2]Munka1'!G121</f>
        <v>3655</v>
      </c>
      <c r="C30" s="20">
        <f t="shared" si="4"/>
        <v>-750</v>
      </c>
      <c r="D30" s="21">
        <f t="shared" si="5"/>
        <v>-17.0261066969353</v>
      </c>
      <c r="E30" s="20">
        <f t="shared" si="6"/>
        <v>362</v>
      </c>
      <c r="F30" s="21">
        <f t="shared" si="7"/>
        <v>10.9930154873975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'[2]Munka1'!F121</f>
        <v>4405</v>
      </c>
      <c r="Q30" s="13">
        <f>'[2]Munka1'!G88</f>
        <v>3293</v>
      </c>
    </row>
    <row r="31" spans="1:17" ht="15.75">
      <c r="A31" s="22" t="s">
        <v>22</v>
      </c>
      <c r="B31" s="23">
        <f>'[2]Munka1'!G122</f>
        <v>2128</v>
      </c>
      <c r="C31" s="23">
        <f t="shared" si="4"/>
        <v>-296</v>
      </c>
      <c r="D31" s="24">
        <f t="shared" si="5"/>
        <v>-12.21122112211222</v>
      </c>
      <c r="E31" s="23">
        <f t="shared" si="6"/>
        <v>274</v>
      </c>
      <c r="F31" s="24">
        <f t="shared" si="7"/>
        <v>14.778856526429337</v>
      </c>
      <c r="P31" s="7">
        <f>'[2]Munka1'!F122</f>
        <v>2424</v>
      </c>
      <c r="Q31" s="7">
        <f>'[2]Munka1'!G89</f>
        <v>1854</v>
      </c>
    </row>
    <row r="32" spans="1:17" s="11" customFormat="1" ht="15.75">
      <c r="A32" s="19" t="s">
        <v>23</v>
      </c>
      <c r="B32" s="20">
        <f>'[2]Munka1'!G123</f>
        <v>973</v>
      </c>
      <c r="C32" s="20">
        <f t="shared" si="4"/>
        <v>-126</v>
      </c>
      <c r="D32" s="21">
        <f t="shared" si="5"/>
        <v>-11.464968152866234</v>
      </c>
      <c r="E32" s="20">
        <f t="shared" si="6"/>
        <v>-91</v>
      </c>
      <c r="F32" s="21">
        <f t="shared" si="7"/>
        <v>-8.55263157894737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'[2]Munka1'!F123</f>
        <v>1099</v>
      </c>
      <c r="Q32" s="13">
        <f>'[2]Munka1'!G90</f>
        <v>1064</v>
      </c>
    </row>
    <row r="33" spans="1:17" s="6" customFormat="1" ht="15.75">
      <c r="A33" s="25" t="s">
        <v>24</v>
      </c>
      <c r="B33" s="26">
        <f>SUM(B27:B32)</f>
        <v>20513</v>
      </c>
      <c r="C33" s="26">
        <f t="shared" si="4"/>
        <v>-1766</v>
      </c>
      <c r="D33" s="27">
        <f t="shared" si="5"/>
        <v>-7.926747161003632</v>
      </c>
      <c r="E33" s="26">
        <f t="shared" si="6"/>
        <v>5107</v>
      </c>
      <c r="F33" s="27">
        <f t="shared" si="7"/>
        <v>33.14942230299883</v>
      </c>
      <c r="P33" s="14">
        <f>SUM(P27:P32)</f>
        <v>22279</v>
      </c>
      <c r="Q33" s="14">
        <f>SUM(Q27:Q32)</f>
        <v>15406</v>
      </c>
    </row>
    <row r="34" spans="1:15" s="11" customFormat="1" ht="27.75" customHeight="1">
      <c r="A34" s="138" t="s">
        <v>31</v>
      </c>
      <c r="B34" s="138"/>
      <c r="C34" s="138"/>
      <c r="D34" s="138"/>
      <c r="E34" s="138"/>
      <c r="F34" s="138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'[2]Munka1'!G125</f>
        <v>6747</v>
      </c>
      <c r="C35" s="23">
        <f>B35-P35</f>
        <v>-114</v>
      </c>
      <c r="D35" s="24">
        <f>B35/P35*100-100</f>
        <v>-1.6615653694796606</v>
      </c>
      <c r="E35" s="23">
        <f>B35-Q35</f>
        <v>683</v>
      </c>
      <c r="F35" s="24">
        <f>B35/Q35*100-100</f>
        <v>11.263192612137203</v>
      </c>
      <c r="P35" s="7">
        <f>'[2]Munka1'!F125</f>
        <v>6861</v>
      </c>
      <c r="Q35" s="7">
        <f>'[2]Munka1'!G92</f>
        <v>6064</v>
      </c>
    </row>
    <row r="36" spans="1:17" s="11" customFormat="1" ht="15.75">
      <c r="A36" s="19" t="s">
        <v>26</v>
      </c>
      <c r="B36" s="20">
        <f>'[2]Munka1'!G126</f>
        <v>2758</v>
      </c>
      <c r="C36" s="20">
        <f aca="true" t="shared" si="8" ref="C36:C41">B36-P36</f>
        <v>-4</v>
      </c>
      <c r="D36" s="21">
        <f aca="true" t="shared" si="9" ref="D36:D41">B36/P36*100-100</f>
        <v>-0.14482259232440242</v>
      </c>
      <c r="E36" s="20">
        <f aca="true" t="shared" si="10" ref="E36:E41">B36-Q36</f>
        <v>639</v>
      </c>
      <c r="F36" s="21">
        <f aca="true" t="shared" si="11" ref="F36:F41">B36/Q36*100-100</f>
        <v>30.155733836715427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'[2]Munka1'!F126</f>
        <v>2762</v>
      </c>
      <c r="Q36" s="13">
        <f>'[2]Munka1'!G93</f>
        <v>2119</v>
      </c>
    </row>
    <row r="37" spans="1:17" ht="15.75">
      <c r="A37" s="22" t="s">
        <v>27</v>
      </c>
      <c r="B37" s="23">
        <f>'[2]Munka1'!G127</f>
        <v>2602</v>
      </c>
      <c r="C37" s="23">
        <f t="shared" si="8"/>
        <v>-47</v>
      </c>
      <c r="D37" s="24">
        <f t="shared" si="9"/>
        <v>-1.7742544356360952</v>
      </c>
      <c r="E37" s="23">
        <f t="shared" si="10"/>
        <v>759</v>
      </c>
      <c r="F37" s="24">
        <f t="shared" si="11"/>
        <v>41.182854042322305</v>
      </c>
      <c r="P37" s="7">
        <f>'[2]Munka1'!F127</f>
        <v>2649</v>
      </c>
      <c r="Q37" s="7">
        <f>'[2]Munka1'!G94</f>
        <v>1843</v>
      </c>
    </row>
    <row r="38" spans="1:17" s="11" customFormat="1" ht="15.75">
      <c r="A38" s="19" t="s">
        <v>28</v>
      </c>
      <c r="B38" s="20">
        <f>'[2]Munka1'!G128</f>
        <v>2047</v>
      </c>
      <c r="C38" s="20">
        <f t="shared" si="8"/>
        <v>-149</v>
      </c>
      <c r="D38" s="21">
        <f t="shared" si="9"/>
        <v>-6.785063752276869</v>
      </c>
      <c r="E38" s="20">
        <f t="shared" si="10"/>
        <v>176</v>
      </c>
      <c r="F38" s="21">
        <f t="shared" si="11"/>
        <v>9.406734366648848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'[2]Munka1'!F128</f>
        <v>2196</v>
      </c>
      <c r="Q38" s="13">
        <f>'[2]Munka1'!G95</f>
        <v>1871</v>
      </c>
    </row>
    <row r="39" spans="1:17" ht="15.75">
      <c r="A39" s="22" t="s">
        <v>29</v>
      </c>
      <c r="B39" s="23">
        <f>'[2]Munka1'!G129</f>
        <v>2706</v>
      </c>
      <c r="C39" s="23">
        <f t="shared" si="8"/>
        <v>-222</v>
      </c>
      <c r="D39" s="24">
        <f t="shared" si="9"/>
        <v>-7.581967213114751</v>
      </c>
      <c r="E39" s="23">
        <f t="shared" si="10"/>
        <v>422</v>
      </c>
      <c r="F39" s="24">
        <f t="shared" si="11"/>
        <v>18.47635726795096</v>
      </c>
      <c r="P39" s="7">
        <f>'[2]Munka1'!F129</f>
        <v>2928</v>
      </c>
      <c r="Q39" s="7">
        <f>'[2]Munka1'!G96</f>
        <v>2284</v>
      </c>
    </row>
    <row r="40" spans="1:17" s="11" customFormat="1" ht="15.75">
      <c r="A40" s="19" t="s">
        <v>30</v>
      </c>
      <c r="B40" s="20">
        <f>'[2]Munka1'!G130</f>
        <v>1622</v>
      </c>
      <c r="C40" s="20">
        <f t="shared" si="8"/>
        <v>40</v>
      </c>
      <c r="D40" s="21">
        <f t="shared" si="9"/>
        <v>2.528445006321121</v>
      </c>
      <c r="E40" s="20">
        <f t="shared" si="10"/>
        <v>408</v>
      </c>
      <c r="F40" s="21">
        <f t="shared" si="11"/>
        <v>33.60790774299835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'[2]Munka1'!F130</f>
        <v>1582</v>
      </c>
      <c r="Q40" s="13">
        <f>'[2]Munka1'!G97</f>
        <v>1214</v>
      </c>
    </row>
    <row r="41" spans="1:17" s="6" customFormat="1" ht="15.75">
      <c r="A41" s="25" t="s">
        <v>31</v>
      </c>
      <c r="B41" s="26">
        <f>SUM(B35:B40)</f>
        <v>18482</v>
      </c>
      <c r="C41" s="26">
        <f t="shared" si="8"/>
        <v>-496</v>
      </c>
      <c r="D41" s="27">
        <f t="shared" si="9"/>
        <v>-2.6135525345136585</v>
      </c>
      <c r="E41" s="26">
        <f t="shared" si="10"/>
        <v>3087</v>
      </c>
      <c r="F41" s="27">
        <f t="shared" si="11"/>
        <v>20.051964923676508</v>
      </c>
      <c r="P41" s="14">
        <f>SUM(P35:P40)</f>
        <v>18978</v>
      </c>
      <c r="Q41" s="14">
        <f>SUM(Q35:Q40)</f>
        <v>15395</v>
      </c>
    </row>
    <row r="42" spans="1:17" s="16" customFormat="1" ht="28.5">
      <c r="A42" s="18" t="s">
        <v>32</v>
      </c>
      <c r="B42" s="28">
        <f>B41+B33+B25</f>
        <v>105211</v>
      </c>
      <c r="C42" s="28">
        <f>B42-P42</f>
        <v>-3918</v>
      </c>
      <c r="D42" s="29">
        <f>B42/P42*100-100</f>
        <v>-3.5902464056300403</v>
      </c>
      <c r="E42" s="28">
        <f>B42-Q42</f>
        <v>16865</v>
      </c>
      <c r="F42" s="29">
        <f>B42/Q42*100-100</f>
        <v>19.089715437031657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109129</v>
      </c>
      <c r="Q42" s="17">
        <f>Q41+Q33+Q25</f>
        <v>88346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I8" sqref="I8"/>
      <selection pane="topRight" activeCell="I8" sqref="I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2" t="s">
        <v>42</v>
      </c>
      <c r="B1" s="132"/>
      <c r="C1" s="132"/>
      <c r="D1" s="132"/>
      <c r="E1" s="132"/>
      <c r="F1" s="132"/>
    </row>
    <row r="2" spans="1:6" ht="15.75">
      <c r="A2" s="132" t="s">
        <v>73</v>
      </c>
      <c r="B2" s="132"/>
      <c r="C2" s="132"/>
      <c r="D2" s="132"/>
      <c r="E2" s="132"/>
      <c r="F2" s="132"/>
    </row>
    <row r="3" spans="1:6" ht="15.75">
      <c r="A3" s="133" t="s">
        <v>115</v>
      </c>
      <c r="B3" s="133"/>
      <c r="C3" s="133"/>
      <c r="D3" s="133"/>
      <c r="E3" s="133"/>
      <c r="F3" s="133"/>
    </row>
    <row r="4" spans="2:6" ht="15.75">
      <c r="B4" s="3"/>
      <c r="C4" s="4"/>
      <c r="D4" s="9"/>
      <c r="E4" s="9"/>
      <c r="F4" s="9"/>
    </row>
    <row r="5" spans="1:6" ht="14.25">
      <c r="A5" s="144" t="s">
        <v>34</v>
      </c>
      <c r="B5" s="139" t="s">
        <v>79</v>
      </c>
      <c r="C5" s="140"/>
      <c r="D5" s="140"/>
      <c r="E5" s="140"/>
      <c r="F5" s="141"/>
    </row>
    <row r="6" spans="1:6" ht="14.25">
      <c r="A6" s="144"/>
      <c r="B6" s="142" t="s">
        <v>1</v>
      </c>
      <c r="C6" s="134" t="s">
        <v>33</v>
      </c>
      <c r="D6" s="135"/>
      <c r="E6" s="135"/>
      <c r="F6" s="136"/>
    </row>
    <row r="7" spans="1:6" ht="42.75" customHeight="1">
      <c r="A7" s="144"/>
      <c r="B7" s="143"/>
      <c r="C7" s="144" t="s">
        <v>38</v>
      </c>
      <c r="D7" s="144"/>
      <c r="E7" s="144" t="s">
        <v>37</v>
      </c>
      <c r="F7" s="144"/>
    </row>
    <row r="8" spans="1:6" ht="14.25">
      <c r="A8" s="144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7" t="s">
        <v>17</v>
      </c>
      <c r="B9" s="137"/>
      <c r="C9" s="137"/>
      <c r="D9" s="137"/>
      <c r="E9" s="137"/>
      <c r="F9" s="137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'[3]kirendeltségek'!G102</f>
        <v>1456</v>
      </c>
      <c r="C10" s="20">
        <f aca="true" t="shared" si="0" ref="C10:C25">B10-P10</f>
        <v>4</v>
      </c>
      <c r="D10" s="21">
        <f aca="true" t="shared" si="1" ref="D10:D25">B10/P10*100-100</f>
        <v>0.2754820936638964</v>
      </c>
      <c r="E10" s="20">
        <f aca="true" t="shared" si="2" ref="E10:E25">B10-Q10</f>
        <v>144</v>
      </c>
      <c r="F10" s="21">
        <f aca="true" t="shared" si="3" ref="F10:F25">B10/Q10*100-100</f>
        <v>10.975609756097569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'[3]kirendeltségek'!F102</f>
        <v>1452</v>
      </c>
      <c r="Q10" s="10">
        <f>'[3]kirendeltségek'!G69</f>
        <v>1312</v>
      </c>
    </row>
    <row r="11" spans="1:17" ht="15.75">
      <c r="A11" s="22" t="s">
        <v>3</v>
      </c>
      <c r="B11" s="23">
        <f>'[3]kirendeltségek'!G103</f>
        <v>423</v>
      </c>
      <c r="C11" s="23">
        <f t="shared" si="0"/>
        <v>18</v>
      </c>
      <c r="D11" s="24">
        <f t="shared" si="1"/>
        <v>4.444444444444457</v>
      </c>
      <c r="E11" s="23">
        <f t="shared" si="2"/>
        <v>-2</v>
      </c>
      <c r="F11" s="24">
        <f t="shared" si="3"/>
        <v>-0.470588235294116</v>
      </c>
      <c r="P11" s="5">
        <f>'[3]kirendeltségek'!F103</f>
        <v>405</v>
      </c>
      <c r="Q11" s="5">
        <f>'[3]kirendeltségek'!G70</f>
        <v>425</v>
      </c>
    </row>
    <row r="12" spans="1:17" s="11" customFormat="1" ht="15.75">
      <c r="A12" s="19" t="s">
        <v>4</v>
      </c>
      <c r="B12" s="20">
        <f>'[3]kirendeltségek'!G104</f>
        <v>930</v>
      </c>
      <c r="C12" s="20">
        <f t="shared" si="0"/>
        <v>123</v>
      </c>
      <c r="D12" s="21">
        <f t="shared" si="1"/>
        <v>15.241635687732341</v>
      </c>
      <c r="E12" s="20">
        <f t="shared" si="2"/>
        <v>100</v>
      </c>
      <c r="F12" s="21">
        <f t="shared" si="3"/>
        <v>12.04819277108433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'[3]kirendeltségek'!F104</f>
        <v>807</v>
      </c>
      <c r="Q12" s="12">
        <f>'[3]kirendeltségek'!G71</f>
        <v>830</v>
      </c>
    </row>
    <row r="13" spans="1:17" ht="15.75">
      <c r="A13" s="22" t="s">
        <v>5</v>
      </c>
      <c r="B13" s="23">
        <f>'[3]kirendeltségek'!G105</f>
        <v>174</v>
      </c>
      <c r="C13" s="23">
        <f t="shared" si="0"/>
        <v>20</v>
      </c>
      <c r="D13" s="24">
        <f t="shared" si="1"/>
        <v>12.987012987012989</v>
      </c>
      <c r="E13" s="23">
        <f t="shared" si="2"/>
        <v>-16</v>
      </c>
      <c r="F13" s="24">
        <f t="shared" si="3"/>
        <v>-8.421052631578945</v>
      </c>
      <c r="P13" s="5">
        <f>'[3]kirendeltségek'!F105</f>
        <v>154</v>
      </c>
      <c r="Q13" s="5">
        <f>'[3]kirendeltségek'!G72</f>
        <v>190</v>
      </c>
    </row>
    <row r="14" spans="1:17" s="11" customFormat="1" ht="15.75">
      <c r="A14" s="19" t="s">
        <v>6</v>
      </c>
      <c r="B14" s="20">
        <f>'[3]kirendeltségek'!G106</f>
        <v>246</v>
      </c>
      <c r="C14" s="20">
        <f t="shared" si="0"/>
        <v>-27</v>
      </c>
      <c r="D14" s="21">
        <f t="shared" si="1"/>
        <v>-9.890109890109883</v>
      </c>
      <c r="E14" s="20">
        <f t="shared" si="2"/>
        <v>-5</v>
      </c>
      <c r="F14" s="21">
        <f t="shared" si="3"/>
        <v>-1.9920318725099548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'[3]kirendeltségek'!F106</f>
        <v>273</v>
      </c>
      <c r="Q14" s="12">
        <f>'[3]kirendeltségek'!G73</f>
        <v>251</v>
      </c>
    </row>
    <row r="15" spans="1:17" ht="15.75">
      <c r="A15" s="22" t="s">
        <v>7</v>
      </c>
      <c r="B15" s="23">
        <f>'[3]kirendeltségek'!G107</f>
        <v>720</v>
      </c>
      <c r="C15" s="23">
        <f t="shared" si="0"/>
        <v>76</v>
      </c>
      <c r="D15" s="24">
        <f t="shared" si="1"/>
        <v>11.801242236024834</v>
      </c>
      <c r="E15" s="23">
        <f t="shared" si="2"/>
        <v>131</v>
      </c>
      <c r="F15" s="24">
        <f t="shared" si="3"/>
        <v>22.241086587436328</v>
      </c>
      <c r="P15" s="5">
        <f>'[3]kirendeltségek'!F107</f>
        <v>644</v>
      </c>
      <c r="Q15" s="5">
        <f>'[3]kirendeltségek'!G74</f>
        <v>589</v>
      </c>
    </row>
    <row r="16" spans="1:17" s="11" customFormat="1" ht="15.75">
      <c r="A16" s="19" t="s">
        <v>8</v>
      </c>
      <c r="B16" s="20">
        <f>'[3]kirendeltségek'!G108</f>
        <v>301</v>
      </c>
      <c r="C16" s="20">
        <f t="shared" si="0"/>
        <v>23</v>
      </c>
      <c r="D16" s="21">
        <f t="shared" si="1"/>
        <v>8.273381294964025</v>
      </c>
      <c r="E16" s="20">
        <f t="shared" si="2"/>
        <v>-14</v>
      </c>
      <c r="F16" s="21">
        <f t="shared" si="3"/>
        <v>-4.444444444444443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'[3]kirendeltségek'!F108</f>
        <v>278</v>
      </c>
      <c r="Q16" s="12">
        <f>'[3]kirendeltségek'!G75</f>
        <v>315</v>
      </c>
    </row>
    <row r="17" spans="1:17" ht="15.75">
      <c r="A17" s="22" t="s">
        <v>9</v>
      </c>
      <c r="B17" s="23">
        <f>'[3]kirendeltségek'!G109</f>
        <v>454</v>
      </c>
      <c r="C17" s="23">
        <f t="shared" si="0"/>
        <v>-5</v>
      </c>
      <c r="D17" s="24">
        <f t="shared" si="1"/>
        <v>-1.0893246187363843</v>
      </c>
      <c r="E17" s="23">
        <f t="shared" si="2"/>
        <v>-11</v>
      </c>
      <c r="F17" s="24">
        <f t="shared" si="3"/>
        <v>-2.365591397849471</v>
      </c>
      <c r="P17" s="5">
        <f>'[3]kirendeltségek'!F109</f>
        <v>459</v>
      </c>
      <c r="Q17" s="5">
        <f>'[3]kirendeltségek'!G76</f>
        <v>465</v>
      </c>
    </row>
    <row r="18" spans="1:17" s="11" customFormat="1" ht="15.75">
      <c r="A18" s="19" t="s">
        <v>10</v>
      </c>
      <c r="B18" s="20">
        <f>'[3]kirendeltségek'!G110</f>
        <v>641</v>
      </c>
      <c r="C18" s="20">
        <f t="shared" si="0"/>
        <v>44</v>
      </c>
      <c r="D18" s="21">
        <f t="shared" si="1"/>
        <v>7.370184254606357</v>
      </c>
      <c r="E18" s="20">
        <f t="shared" si="2"/>
        <v>29</v>
      </c>
      <c r="F18" s="21">
        <f t="shared" si="3"/>
        <v>4.738562091503269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'[3]kirendeltségek'!F110</f>
        <v>597</v>
      </c>
      <c r="Q18" s="12">
        <f>'[3]kirendeltségek'!G77</f>
        <v>612</v>
      </c>
    </row>
    <row r="19" spans="1:17" ht="15.75">
      <c r="A19" s="22" t="s">
        <v>11</v>
      </c>
      <c r="B19" s="23">
        <f>'[3]kirendeltségek'!G111</f>
        <v>480</v>
      </c>
      <c r="C19" s="23">
        <f t="shared" si="0"/>
        <v>15</v>
      </c>
      <c r="D19" s="24">
        <f t="shared" si="1"/>
        <v>3.225806451612897</v>
      </c>
      <c r="E19" s="23">
        <f t="shared" si="2"/>
        <v>-61</v>
      </c>
      <c r="F19" s="24">
        <f t="shared" si="3"/>
        <v>-11.275415896487985</v>
      </c>
      <c r="P19" s="5">
        <f>'[3]kirendeltségek'!F111</f>
        <v>465</v>
      </c>
      <c r="Q19" s="5">
        <f>'[3]kirendeltségek'!G78</f>
        <v>541</v>
      </c>
    </row>
    <row r="20" spans="1:17" s="11" customFormat="1" ht="15.75">
      <c r="A20" s="19" t="s">
        <v>12</v>
      </c>
      <c r="B20" s="20">
        <f>'[3]kirendeltségek'!G112</f>
        <v>277</v>
      </c>
      <c r="C20" s="20">
        <f t="shared" si="0"/>
        <v>-7</v>
      </c>
      <c r="D20" s="21">
        <f t="shared" si="1"/>
        <v>-2.464788732394368</v>
      </c>
      <c r="E20" s="20">
        <f t="shared" si="2"/>
        <v>-3</v>
      </c>
      <c r="F20" s="21">
        <f t="shared" si="3"/>
        <v>-1.0714285714285694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'[3]kirendeltségek'!F112</f>
        <v>284</v>
      </c>
      <c r="Q20" s="12">
        <f>'[3]kirendeltségek'!G79</f>
        <v>280</v>
      </c>
    </row>
    <row r="21" spans="1:17" ht="15.75">
      <c r="A21" s="22" t="s">
        <v>13</v>
      </c>
      <c r="B21" s="23">
        <f>'[3]kirendeltségek'!G113</f>
        <v>128</v>
      </c>
      <c r="C21" s="23">
        <f t="shared" si="0"/>
        <v>1</v>
      </c>
      <c r="D21" s="24">
        <f t="shared" si="1"/>
        <v>0.7874015748031411</v>
      </c>
      <c r="E21" s="23">
        <f t="shared" si="2"/>
        <v>-31</v>
      </c>
      <c r="F21" s="24">
        <f t="shared" si="3"/>
        <v>-19.49685534591194</v>
      </c>
      <c r="P21" s="5">
        <f>'[3]kirendeltségek'!F113</f>
        <v>127</v>
      </c>
      <c r="Q21" s="5">
        <f>'[3]kirendeltségek'!G80</f>
        <v>159</v>
      </c>
    </row>
    <row r="22" spans="1:17" s="11" customFormat="1" ht="15.75">
      <c r="A22" s="19" t="s">
        <v>14</v>
      </c>
      <c r="B22" s="20">
        <f>'[3]kirendeltségek'!G114</f>
        <v>163</v>
      </c>
      <c r="C22" s="20">
        <f t="shared" si="0"/>
        <v>7</v>
      </c>
      <c r="D22" s="21">
        <f t="shared" si="1"/>
        <v>4.487179487179489</v>
      </c>
      <c r="E22" s="20">
        <f t="shared" si="2"/>
        <v>17</v>
      </c>
      <c r="F22" s="21">
        <f t="shared" si="3"/>
        <v>11.643835616438352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'[3]kirendeltségek'!F114</f>
        <v>156</v>
      </c>
      <c r="Q22" s="12">
        <f>'[3]kirendeltségek'!G81</f>
        <v>146</v>
      </c>
    </row>
    <row r="23" spans="1:17" ht="15.75">
      <c r="A23" s="22" t="s">
        <v>15</v>
      </c>
      <c r="B23" s="23">
        <f>'[3]kirendeltségek'!G115</f>
        <v>132</v>
      </c>
      <c r="C23" s="23">
        <f t="shared" si="0"/>
        <v>-18</v>
      </c>
      <c r="D23" s="24">
        <f t="shared" si="1"/>
        <v>-12</v>
      </c>
      <c r="E23" s="23">
        <f t="shared" si="2"/>
        <v>7</v>
      </c>
      <c r="F23" s="24">
        <f t="shared" si="3"/>
        <v>5.6000000000000085</v>
      </c>
      <c r="P23" s="5">
        <f>'[3]kirendeltségek'!F115</f>
        <v>150</v>
      </c>
      <c r="Q23" s="5">
        <f>'[3]kirendeltségek'!G82</f>
        <v>125</v>
      </c>
    </row>
    <row r="24" spans="1:17" s="11" customFormat="1" ht="15.75">
      <c r="A24" s="19" t="s">
        <v>16</v>
      </c>
      <c r="B24" s="20">
        <f>'[3]kirendeltségek'!G116</f>
        <v>196</v>
      </c>
      <c r="C24" s="20">
        <f t="shared" si="0"/>
        <v>9</v>
      </c>
      <c r="D24" s="21">
        <f t="shared" si="1"/>
        <v>4.81283422459893</v>
      </c>
      <c r="E24" s="20">
        <f t="shared" si="2"/>
        <v>13</v>
      </c>
      <c r="F24" s="21">
        <f t="shared" si="3"/>
        <v>7.103825136612031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'[3]kirendeltségek'!F116</f>
        <v>187</v>
      </c>
      <c r="Q24" s="12">
        <f>'[3]kirendeltségek'!G83</f>
        <v>183</v>
      </c>
    </row>
    <row r="25" spans="1:17" s="6" customFormat="1" ht="31.5">
      <c r="A25" s="25" t="s">
        <v>17</v>
      </c>
      <c r="B25" s="26">
        <f>SUM(B10:B24)</f>
        <v>6721</v>
      </c>
      <c r="C25" s="26">
        <f t="shared" si="0"/>
        <v>283</v>
      </c>
      <c r="D25" s="27">
        <f t="shared" si="1"/>
        <v>4.395775085430259</v>
      </c>
      <c r="E25" s="26">
        <f t="shared" si="2"/>
        <v>298</v>
      </c>
      <c r="F25" s="27">
        <f t="shared" si="3"/>
        <v>4.639576521874517</v>
      </c>
      <c r="P25" s="15">
        <f>SUM(P10:P24)</f>
        <v>6438</v>
      </c>
      <c r="Q25" s="15">
        <f>SUM(Q10:Q24)</f>
        <v>6423</v>
      </c>
    </row>
    <row r="26" spans="1:15" s="11" customFormat="1" ht="29.25" customHeight="1">
      <c r="A26" s="138" t="s">
        <v>24</v>
      </c>
      <c r="B26" s="138"/>
      <c r="C26" s="138"/>
      <c r="D26" s="138"/>
      <c r="E26" s="138"/>
      <c r="F26" s="138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'[3]kirendeltségek'!G118</f>
        <v>479</v>
      </c>
      <c r="C27" s="23">
        <f aca="true" t="shared" si="4" ref="C27:C33">B27-P27</f>
        <v>-72</v>
      </c>
      <c r="D27" s="24">
        <f aca="true" t="shared" si="5" ref="D27:D33">B27/P27*100-100</f>
        <v>-13.06715063520872</v>
      </c>
      <c r="E27" s="23">
        <f aca="true" t="shared" si="6" ref="E27:E33">B27-Q27</f>
        <v>54</v>
      </c>
      <c r="F27" s="24">
        <f aca="true" t="shared" si="7" ref="F27:F33">B27/Q27*100-100</f>
        <v>12.70588235294116</v>
      </c>
      <c r="P27" s="7">
        <f>'[3]kirendeltségek'!F118</f>
        <v>551</v>
      </c>
      <c r="Q27" s="7">
        <f>'[3]kirendeltségek'!G85</f>
        <v>425</v>
      </c>
    </row>
    <row r="28" spans="1:17" s="11" customFormat="1" ht="15.75">
      <c r="A28" s="19" t="s">
        <v>19</v>
      </c>
      <c r="B28" s="20">
        <f>'[3]kirendeltségek'!G119</f>
        <v>365</v>
      </c>
      <c r="C28" s="20">
        <f t="shared" si="4"/>
        <v>7</v>
      </c>
      <c r="D28" s="21">
        <f t="shared" si="5"/>
        <v>1.955307262569832</v>
      </c>
      <c r="E28" s="20">
        <f t="shared" si="6"/>
        <v>84</v>
      </c>
      <c r="F28" s="21">
        <f t="shared" si="7"/>
        <v>29.893238434163692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'[3]kirendeltségek'!F119</f>
        <v>358</v>
      </c>
      <c r="Q28" s="13">
        <f>'[3]kirendeltségek'!G86</f>
        <v>281</v>
      </c>
    </row>
    <row r="29" spans="1:17" ht="15.75">
      <c r="A29" s="22" t="s">
        <v>20</v>
      </c>
      <c r="B29" s="23">
        <f>'[3]kirendeltségek'!G120</f>
        <v>129</v>
      </c>
      <c r="C29" s="23">
        <f t="shared" si="4"/>
        <v>-7</v>
      </c>
      <c r="D29" s="24">
        <f t="shared" si="5"/>
        <v>-5.14705882352942</v>
      </c>
      <c r="E29" s="23">
        <f t="shared" si="6"/>
        <v>47</v>
      </c>
      <c r="F29" s="24">
        <f t="shared" si="7"/>
        <v>57.3170731707317</v>
      </c>
      <c r="P29" s="7">
        <f>'[3]kirendeltségek'!F120</f>
        <v>136</v>
      </c>
      <c r="Q29" s="7">
        <f>'[3]kirendeltségek'!G87</f>
        <v>82</v>
      </c>
    </row>
    <row r="30" spans="1:17" s="11" customFormat="1" ht="15.75">
      <c r="A30" s="19" t="s">
        <v>21</v>
      </c>
      <c r="B30" s="20">
        <f>'[3]kirendeltségek'!G121</f>
        <v>324</v>
      </c>
      <c r="C30" s="20">
        <f t="shared" si="4"/>
        <v>-60</v>
      </c>
      <c r="D30" s="21">
        <f t="shared" si="5"/>
        <v>-15.625</v>
      </c>
      <c r="E30" s="20">
        <f t="shared" si="6"/>
        <v>2</v>
      </c>
      <c r="F30" s="21">
        <f t="shared" si="7"/>
        <v>0.6211180124223574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'[3]kirendeltségek'!F121</f>
        <v>384</v>
      </c>
      <c r="Q30" s="13">
        <f>'[3]kirendeltségek'!G88</f>
        <v>322</v>
      </c>
    </row>
    <row r="31" spans="1:17" ht="15.75">
      <c r="A31" s="22" t="s">
        <v>22</v>
      </c>
      <c r="B31" s="23">
        <f>'[3]kirendeltségek'!G122</f>
        <v>225</v>
      </c>
      <c r="C31" s="23">
        <f t="shared" si="4"/>
        <v>-18</v>
      </c>
      <c r="D31" s="24">
        <f t="shared" si="5"/>
        <v>-7.407407407407405</v>
      </c>
      <c r="E31" s="23">
        <f t="shared" si="6"/>
        <v>29</v>
      </c>
      <c r="F31" s="24">
        <f t="shared" si="7"/>
        <v>14.795918367346957</v>
      </c>
      <c r="P31" s="7">
        <f>'[3]kirendeltségek'!F122</f>
        <v>243</v>
      </c>
      <c r="Q31" s="7">
        <f>'[3]kirendeltségek'!G89</f>
        <v>196</v>
      </c>
    </row>
    <row r="32" spans="1:17" s="11" customFormat="1" ht="15.75">
      <c r="A32" s="19" t="s">
        <v>23</v>
      </c>
      <c r="B32" s="20">
        <f>'[3]kirendeltségek'!G123</f>
        <v>85</v>
      </c>
      <c r="C32" s="20">
        <f t="shared" si="4"/>
        <v>-2</v>
      </c>
      <c r="D32" s="21">
        <f t="shared" si="5"/>
        <v>-2.2988505747126453</v>
      </c>
      <c r="E32" s="20">
        <f t="shared" si="6"/>
        <v>-11</v>
      </c>
      <c r="F32" s="21">
        <f t="shared" si="7"/>
        <v>-11.458333333333343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'[3]kirendeltségek'!F123</f>
        <v>87</v>
      </c>
      <c r="Q32" s="13">
        <f>'[3]kirendeltségek'!G90</f>
        <v>96</v>
      </c>
    </row>
    <row r="33" spans="1:17" s="6" customFormat="1" ht="15.75">
      <c r="A33" s="25" t="s">
        <v>24</v>
      </c>
      <c r="B33" s="26">
        <f>SUM(B27:B32)</f>
        <v>1607</v>
      </c>
      <c r="C33" s="26">
        <f t="shared" si="4"/>
        <v>-152</v>
      </c>
      <c r="D33" s="27">
        <f t="shared" si="5"/>
        <v>-8.641273450824329</v>
      </c>
      <c r="E33" s="26">
        <f t="shared" si="6"/>
        <v>205</v>
      </c>
      <c r="F33" s="27">
        <f t="shared" si="7"/>
        <v>14.621968616262478</v>
      </c>
      <c r="P33" s="14">
        <f>SUM(P27:P32)</f>
        <v>1759</v>
      </c>
      <c r="Q33" s="14">
        <f>SUM(Q27:Q32)</f>
        <v>1402</v>
      </c>
    </row>
    <row r="34" spans="1:15" s="11" customFormat="1" ht="27.75" customHeight="1">
      <c r="A34" s="138" t="s">
        <v>31</v>
      </c>
      <c r="B34" s="138"/>
      <c r="C34" s="138"/>
      <c r="D34" s="138"/>
      <c r="E34" s="138"/>
      <c r="F34" s="138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'[3]kirendeltségek'!G125</f>
        <v>705</v>
      </c>
      <c r="C35" s="23">
        <f aca="true" t="shared" si="8" ref="C35:C42">B35-P35</f>
        <v>6</v>
      </c>
      <c r="D35" s="24">
        <f aca="true" t="shared" si="9" ref="D35:D42">B35/P35*100-100</f>
        <v>0.8583690987124442</v>
      </c>
      <c r="E35" s="23">
        <f aca="true" t="shared" si="10" ref="E35:E42">B35-Q35</f>
        <v>37</v>
      </c>
      <c r="F35" s="24">
        <f aca="true" t="shared" si="11" ref="F35:F42">B35/Q35*100-100</f>
        <v>5.538922155688624</v>
      </c>
      <c r="P35" s="7">
        <f>'[3]kirendeltségek'!F125</f>
        <v>699</v>
      </c>
      <c r="Q35" s="7">
        <f>'[3]kirendeltségek'!G92</f>
        <v>668</v>
      </c>
    </row>
    <row r="36" spans="1:17" s="11" customFormat="1" ht="15.75">
      <c r="A36" s="19" t="s">
        <v>26</v>
      </c>
      <c r="B36" s="20">
        <f>'[3]kirendeltségek'!G126</f>
        <v>282</v>
      </c>
      <c r="C36" s="20">
        <f t="shared" si="8"/>
        <v>4</v>
      </c>
      <c r="D36" s="21">
        <f t="shared" si="9"/>
        <v>1.4388489208633075</v>
      </c>
      <c r="E36" s="20">
        <f t="shared" si="10"/>
        <v>93</v>
      </c>
      <c r="F36" s="21">
        <f t="shared" si="11"/>
        <v>49.206349206349216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'[3]kirendeltségek'!F126</f>
        <v>278</v>
      </c>
      <c r="Q36" s="13">
        <f>'[3]kirendeltségek'!G93</f>
        <v>189</v>
      </c>
    </row>
    <row r="37" spans="1:17" ht="15.75">
      <c r="A37" s="22" t="s">
        <v>27</v>
      </c>
      <c r="B37" s="23">
        <f>'[3]kirendeltségek'!G127</f>
        <v>189</v>
      </c>
      <c r="C37" s="23">
        <f t="shared" si="8"/>
        <v>-15</v>
      </c>
      <c r="D37" s="24">
        <f t="shared" si="9"/>
        <v>-7.35294117647058</v>
      </c>
      <c r="E37" s="23">
        <f t="shared" si="10"/>
        <v>36</v>
      </c>
      <c r="F37" s="24">
        <f t="shared" si="11"/>
        <v>23.529411764705884</v>
      </c>
      <c r="P37" s="7">
        <f>'[3]kirendeltségek'!F127</f>
        <v>204</v>
      </c>
      <c r="Q37" s="7">
        <f>'[3]kirendeltségek'!G94</f>
        <v>153</v>
      </c>
    </row>
    <row r="38" spans="1:17" s="11" customFormat="1" ht="15.75">
      <c r="A38" s="19" t="s">
        <v>28</v>
      </c>
      <c r="B38" s="20">
        <f>'[3]kirendeltségek'!G128</f>
        <v>258</v>
      </c>
      <c r="C38" s="20">
        <f t="shared" si="8"/>
        <v>1</v>
      </c>
      <c r="D38" s="21">
        <f t="shared" si="9"/>
        <v>0.3891050583657574</v>
      </c>
      <c r="E38" s="20">
        <f t="shared" si="10"/>
        <v>44</v>
      </c>
      <c r="F38" s="21">
        <f t="shared" si="11"/>
        <v>20.56074766355141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'[3]kirendeltségek'!F128</f>
        <v>257</v>
      </c>
      <c r="Q38" s="13">
        <f>'[3]kirendeltségek'!G95</f>
        <v>214</v>
      </c>
    </row>
    <row r="39" spans="1:17" ht="15.75">
      <c r="A39" s="22" t="s">
        <v>29</v>
      </c>
      <c r="B39" s="23">
        <f>'[3]kirendeltségek'!G129</f>
        <v>255</v>
      </c>
      <c r="C39" s="23">
        <f t="shared" si="8"/>
        <v>9</v>
      </c>
      <c r="D39" s="24">
        <f t="shared" si="9"/>
        <v>3.6585365853658516</v>
      </c>
      <c r="E39" s="23">
        <f t="shared" si="10"/>
        <v>43</v>
      </c>
      <c r="F39" s="24">
        <f t="shared" si="11"/>
        <v>20.28301886792451</v>
      </c>
      <c r="P39" s="7">
        <f>'[3]kirendeltségek'!F129</f>
        <v>246</v>
      </c>
      <c r="Q39" s="7">
        <f>'[3]kirendeltségek'!G96</f>
        <v>212</v>
      </c>
    </row>
    <row r="40" spans="1:17" s="11" customFormat="1" ht="15.75">
      <c r="A40" s="19" t="s">
        <v>30</v>
      </c>
      <c r="B40" s="20">
        <f>'[3]kirendeltségek'!G130</f>
        <v>151</v>
      </c>
      <c r="C40" s="20">
        <f t="shared" si="8"/>
        <v>18</v>
      </c>
      <c r="D40" s="21">
        <f t="shared" si="9"/>
        <v>13.53383458646617</v>
      </c>
      <c r="E40" s="20">
        <f t="shared" si="10"/>
        <v>26</v>
      </c>
      <c r="F40" s="21">
        <f t="shared" si="11"/>
        <v>20.799999999999997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'[3]kirendeltségek'!F130</f>
        <v>133</v>
      </c>
      <c r="Q40" s="13">
        <f>'[3]kirendeltségek'!G97</f>
        <v>125</v>
      </c>
    </row>
    <row r="41" spans="1:17" s="6" customFormat="1" ht="15.75">
      <c r="A41" s="25" t="s">
        <v>31</v>
      </c>
      <c r="B41" s="26">
        <f>SUM(B35:B40)</f>
        <v>1840</v>
      </c>
      <c r="C41" s="26">
        <f t="shared" si="8"/>
        <v>23</v>
      </c>
      <c r="D41" s="27">
        <f t="shared" si="9"/>
        <v>1.2658227848101262</v>
      </c>
      <c r="E41" s="26">
        <f t="shared" si="10"/>
        <v>279</v>
      </c>
      <c r="F41" s="27">
        <f t="shared" si="11"/>
        <v>17.873158231902636</v>
      </c>
      <c r="P41" s="14">
        <f>SUM(P35:P40)</f>
        <v>1817</v>
      </c>
      <c r="Q41" s="14">
        <f>SUM(Q35:Q40)</f>
        <v>1561</v>
      </c>
    </row>
    <row r="42" spans="1:17" s="16" customFormat="1" ht="28.5">
      <c r="A42" s="18" t="s">
        <v>32</v>
      </c>
      <c r="B42" s="28">
        <f>B41+B33+B25</f>
        <v>10168</v>
      </c>
      <c r="C42" s="28">
        <f t="shared" si="8"/>
        <v>154</v>
      </c>
      <c r="D42" s="29">
        <f t="shared" si="9"/>
        <v>1.5378470141801444</v>
      </c>
      <c r="E42" s="28">
        <f t="shared" si="10"/>
        <v>782</v>
      </c>
      <c r="F42" s="29">
        <f t="shared" si="11"/>
        <v>8.331557639036859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10014</v>
      </c>
      <c r="Q42" s="17">
        <f>Q41+Q33+Q25</f>
        <v>9386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">
      <pane xSplit="4" topLeftCell="E1" activePane="topRight" state="frozen"/>
      <selection pane="topLeft" activeCell="I8" sqref="I8"/>
      <selection pane="topRight" activeCell="I8" sqref="I8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5" t="s">
        <v>43</v>
      </c>
      <c r="B1" s="145"/>
      <c r="C1" s="145"/>
      <c r="D1" s="145"/>
    </row>
    <row r="2" spans="1:6" ht="15.75">
      <c r="A2" s="132" t="s">
        <v>73</v>
      </c>
      <c r="B2" s="132"/>
      <c r="C2" s="132"/>
      <c r="D2" s="132"/>
      <c r="E2" s="1"/>
      <c r="F2" s="1"/>
    </row>
    <row r="3" spans="1:4" ht="15.75">
      <c r="A3" s="146" t="s">
        <v>115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3" t="s">
        <v>44</v>
      </c>
      <c r="B5" s="148" t="s">
        <v>45</v>
      </c>
      <c r="C5" s="151" t="s">
        <v>46</v>
      </c>
      <c r="D5" s="152"/>
    </row>
    <row r="6" spans="1:4" ht="28.5" customHeight="1">
      <c r="A6" s="154"/>
      <c r="B6" s="149"/>
      <c r="C6" s="148" t="s">
        <v>78</v>
      </c>
      <c r="D6" s="148" t="s">
        <v>47</v>
      </c>
    </row>
    <row r="7" spans="1:4" ht="26.25" customHeight="1">
      <c r="A7" s="155"/>
      <c r="B7" s="150"/>
      <c r="C7" s="150"/>
      <c r="D7" s="150"/>
    </row>
    <row r="8" spans="1:4" ht="24" customHeight="1">
      <c r="A8" s="100" t="s">
        <v>48</v>
      </c>
      <c r="B8" s="100"/>
      <c r="C8" s="100"/>
      <c r="D8" s="100"/>
    </row>
    <row r="9" spans="1:4" ht="15">
      <c r="A9" s="33" t="s">
        <v>49</v>
      </c>
      <c r="B9" s="34">
        <f>'[1]regio'!G132</f>
        <v>57495</v>
      </c>
      <c r="C9" s="35">
        <f>B9/$B$11*100</f>
        <v>54.64732775090057</v>
      </c>
      <c r="D9" s="35">
        <f>'[1]regio'!$G85/'[1]regio'!$G$87*100</f>
        <v>54.27523600389378</v>
      </c>
    </row>
    <row r="10" spans="1:4" s="39" customFormat="1" ht="15">
      <c r="A10" s="36" t="s">
        <v>50</v>
      </c>
      <c r="B10" s="37">
        <f>'[1]regio'!G133</f>
        <v>47716</v>
      </c>
      <c r="C10" s="38">
        <f aca="true" t="shared" si="0" ref="C10:C34">B10/$B$11*100</f>
        <v>45.35267224909943</v>
      </c>
      <c r="D10" s="38">
        <f>'[1]regio'!$G86/'[1]regio'!$G$87*100</f>
        <v>45.72476399610622</v>
      </c>
    </row>
    <row r="11" spans="1:4" s="43" customFormat="1" ht="20.25" customHeight="1">
      <c r="A11" s="40" t="s">
        <v>51</v>
      </c>
      <c r="B11" s="41">
        <f>SUM(B9:B10)</f>
        <v>105211</v>
      </c>
      <c r="C11" s="42">
        <f t="shared" si="0"/>
        <v>100</v>
      </c>
      <c r="D11" s="42">
        <f>'[1]regio'!$M46/'[1]regio'!$M$46*100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">
      <c r="A13" s="33" t="s">
        <v>86</v>
      </c>
      <c r="B13" s="34">
        <f>'[1]regio'!G143</f>
        <v>3059</v>
      </c>
      <c r="C13" s="35">
        <f t="shared" si="0"/>
        <v>2.907490661622834</v>
      </c>
      <c r="D13" s="35">
        <f>'[1]regio'!$G96/'[1]regio'!$G102*100</f>
        <v>3.459126615806035</v>
      </c>
      <c r="E13" s="48"/>
    </row>
    <row r="14" spans="1:4" ht="15">
      <c r="A14" s="69" t="s">
        <v>87</v>
      </c>
      <c r="B14" s="37">
        <f>'[1]regio'!G144</f>
        <v>14610</v>
      </c>
      <c r="C14" s="38">
        <f t="shared" si="0"/>
        <v>13.886380701637663</v>
      </c>
      <c r="D14" s="38">
        <f>'[1]regio'!$G97/'[1]regio'!G$102*100</f>
        <v>13.545604781201186</v>
      </c>
    </row>
    <row r="15" spans="1:5" s="39" customFormat="1" ht="15">
      <c r="A15" s="33" t="s">
        <v>88</v>
      </c>
      <c r="B15" s="34">
        <f>'[1]regio'!G145</f>
        <v>28308</v>
      </c>
      <c r="C15" s="35">
        <f t="shared" si="0"/>
        <v>26.90593188925112</v>
      </c>
      <c r="D15" s="35">
        <f>'[1]regio'!$G98/'[1]regio'!G$102*100</f>
        <v>27.602834310551692</v>
      </c>
      <c r="E15" s="71"/>
    </row>
    <row r="16" spans="1:4" ht="15">
      <c r="A16" s="36" t="s">
        <v>89</v>
      </c>
      <c r="B16" s="37">
        <f>'[1]regio'!G146</f>
        <v>26165</v>
      </c>
      <c r="C16" s="38">
        <f t="shared" si="0"/>
        <v>24.869072625485927</v>
      </c>
      <c r="D16" s="38">
        <f>'[1]regio'!$G99/'[1]regio'!G$102*100</f>
        <v>24.936046906481334</v>
      </c>
    </row>
    <row r="17" spans="1:4" s="39" customFormat="1" ht="15">
      <c r="A17" s="33" t="s">
        <v>90</v>
      </c>
      <c r="B17" s="34">
        <f>'[1]regio'!G147</f>
        <v>25227</v>
      </c>
      <c r="C17" s="35">
        <f t="shared" si="0"/>
        <v>23.97753086654437</v>
      </c>
      <c r="D17" s="35">
        <f>'[1]regio'!$G100/'[1]regio'!G$102*100</f>
        <v>23.32646639349829</v>
      </c>
    </row>
    <row r="18" spans="1:4" ht="15">
      <c r="A18" s="36" t="s">
        <v>91</v>
      </c>
      <c r="B18" s="37">
        <f>'[1]regio'!G148</f>
        <v>7842</v>
      </c>
      <c r="C18" s="38">
        <f t="shared" si="0"/>
        <v>7.453593255458079</v>
      </c>
      <c r="D18" s="38">
        <f>'[1]regio'!$G101/'[1]regio'!G$102*100</f>
        <v>7.129920992461458</v>
      </c>
    </row>
    <row r="19" spans="1:4" s="47" customFormat="1" ht="22.5" customHeight="1">
      <c r="A19" s="40" t="s">
        <v>51</v>
      </c>
      <c r="B19" s="41">
        <f>SUM(B13:B18)</f>
        <v>105211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">
      <c r="A21" s="33" t="s">
        <v>53</v>
      </c>
      <c r="B21" s="34">
        <f>'[1]regio'!G151</f>
        <v>9100</v>
      </c>
      <c r="C21" s="35">
        <f t="shared" si="0"/>
        <v>8.649285721074792</v>
      </c>
      <c r="D21" s="35">
        <f>'[1]regio'!$G104/'[1]regio'!$G$110*100</f>
        <v>10.520000905530527</v>
      </c>
    </row>
    <row r="22" spans="1:4" ht="15">
      <c r="A22" s="36" t="s">
        <v>54</v>
      </c>
      <c r="B22" s="37">
        <f>'[1]regio'!G152</f>
        <v>37478</v>
      </c>
      <c r="C22" s="38">
        <f t="shared" si="0"/>
        <v>35.62175057741111</v>
      </c>
      <c r="D22" s="38">
        <f>'[1]regio'!$G105/'[1]regio'!$G$110*100</f>
        <v>38.975165825277884</v>
      </c>
    </row>
    <row r="23" spans="1:4" s="39" customFormat="1" ht="15">
      <c r="A23" s="33" t="s">
        <v>55</v>
      </c>
      <c r="B23" s="34">
        <f>'[1]regio'!G153</f>
        <v>33884</v>
      </c>
      <c r="C23" s="35">
        <f t="shared" si="0"/>
        <v>32.20575795306574</v>
      </c>
      <c r="D23" s="35">
        <f>'[1]regio'!$G106/'[1]regio'!$G$110*100</f>
        <v>29.607452516242954</v>
      </c>
    </row>
    <row r="24" spans="1:4" ht="15">
      <c r="A24" s="36" t="s">
        <v>56</v>
      </c>
      <c r="B24" s="37">
        <f>'[1]regio'!G154</f>
        <v>14486</v>
      </c>
      <c r="C24" s="38">
        <f t="shared" si="0"/>
        <v>13.768522302801037</v>
      </c>
      <c r="D24" s="38">
        <f>'[1]regio'!$G107/'[1]regio'!$G$110*100</f>
        <v>11.60437371244878</v>
      </c>
    </row>
    <row r="25" spans="1:4" s="39" customFormat="1" ht="15">
      <c r="A25" s="33" t="s">
        <v>57</v>
      </c>
      <c r="B25" s="34">
        <f>'[1]regio'!G155</f>
        <v>7319</v>
      </c>
      <c r="C25" s="35">
        <f t="shared" si="0"/>
        <v>6.9564969442358695</v>
      </c>
      <c r="D25" s="35">
        <f>'[1]regio'!$G108/'[1]regio'!$G$110*100</f>
        <v>6.532270844180835</v>
      </c>
    </row>
    <row r="26" spans="1:4" ht="15">
      <c r="A26" s="36" t="s">
        <v>58</v>
      </c>
      <c r="B26" s="37">
        <f>'[1]regio'!G156</f>
        <v>2944</v>
      </c>
      <c r="C26" s="38">
        <f t="shared" si="0"/>
        <v>2.798186501411449</v>
      </c>
      <c r="D26" s="38">
        <f>'[1]regio'!$G109/'[1]regio'!$G$110*100</f>
        <v>2.7607361963190185</v>
      </c>
    </row>
    <row r="27" spans="1:4" s="47" customFormat="1" ht="21" customHeight="1">
      <c r="A27" s="40" t="s">
        <v>51</v>
      </c>
      <c r="B27" s="41">
        <f>SUM(B21:B26)</f>
        <v>105211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4" s="39" customFormat="1" ht="15">
      <c r="A29" s="70" t="s">
        <v>80</v>
      </c>
      <c r="B29" s="34">
        <f>'[1]regio'!G159</f>
        <v>30209</v>
      </c>
      <c r="C29" s="35">
        <f>B29/$B$11*100</f>
        <v>28.71277718109323</v>
      </c>
      <c r="D29" s="35">
        <f>'[1]regio'!$Y117/'[1]regio'!$Y$123*100</f>
        <v>22.13003418377742</v>
      </c>
    </row>
    <row r="30" spans="1:4" ht="15">
      <c r="A30" s="69" t="s">
        <v>81</v>
      </c>
      <c r="B30" s="37">
        <f>'[1]regio'!G160</f>
        <v>19694</v>
      </c>
      <c r="C30" s="38">
        <f>B30/$B$11*100</f>
        <v>18.718575053939226</v>
      </c>
      <c r="D30" s="38">
        <f>'[1]regio'!$Y118/'[1]regio'!$Y$123*100</f>
        <v>15.14047042310914</v>
      </c>
    </row>
    <row r="31" spans="1:4" s="39" customFormat="1" ht="15">
      <c r="A31" s="70" t="s">
        <v>82</v>
      </c>
      <c r="B31" s="34">
        <f>'[1]regio'!G161</f>
        <v>21636</v>
      </c>
      <c r="C31" s="35">
        <f>B31/$B$11*100</f>
        <v>20.564389655074088</v>
      </c>
      <c r="D31" s="35">
        <f>'[1]regio'!$Y119/'[1]regio'!$Y$123*100</f>
        <v>20.571389762977386</v>
      </c>
    </row>
    <row r="32" spans="1:4" ht="15">
      <c r="A32" s="69" t="s">
        <v>83</v>
      </c>
      <c r="B32" s="37">
        <f>'[1]regio'!G162</f>
        <v>14703</v>
      </c>
      <c r="C32" s="38">
        <f>B32/$B$11*100</f>
        <v>13.97477450076513</v>
      </c>
      <c r="D32" s="38">
        <f>'[1]regio'!$Y120/'[1]regio'!$Y$123*100</f>
        <v>20.44121974962081</v>
      </c>
    </row>
    <row r="33" spans="1:4" s="39" customFormat="1" ht="15.75">
      <c r="A33" s="70" t="s">
        <v>84</v>
      </c>
      <c r="B33" s="34">
        <f>'[1]regio'!G163</f>
        <v>18969</v>
      </c>
      <c r="C33" s="35">
        <f>B33/$B$11*100</f>
        <v>18.02948360912832</v>
      </c>
      <c r="D33" s="35">
        <f>'[1]regio'!$Y121/'[1]regio'!$Y$123*100</f>
        <v>21.716885880515246</v>
      </c>
    </row>
    <row r="34" spans="1:4" s="43" customFormat="1" ht="23.25" customHeight="1">
      <c r="A34" s="44" t="s">
        <v>51</v>
      </c>
      <c r="B34" s="45">
        <f>SUM(B29:B33)</f>
        <v>105211</v>
      </c>
      <c r="C34" s="46">
        <f t="shared" si="0"/>
        <v>100</v>
      </c>
      <c r="D34" s="46">
        <f>SUM(D29:D33)</f>
        <v>100.00000000000001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'[1]regio'!G166</f>
        <v>21353</v>
      </c>
      <c r="C36" s="66">
        <f>B36/$B$40*100</f>
        <v>20.295406373858246</v>
      </c>
      <c r="D36" s="66">
        <f>'[1]regio'!$G125/'[1]regio'!$G$129*100</f>
        <v>13.649740791886448</v>
      </c>
    </row>
    <row r="37" spans="1:4" ht="15.75">
      <c r="A37" s="68" t="s">
        <v>76</v>
      </c>
      <c r="B37" s="34">
        <f>'[1]regio'!G167</f>
        <v>6892</v>
      </c>
      <c r="C37" s="35">
        <f>B37/$B$40*100</f>
        <v>6.550645845016205</v>
      </c>
      <c r="D37" s="35">
        <f>'[1]regio'!$G126/'[1]regio'!$G$129*100</f>
        <v>6.0149865302334</v>
      </c>
    </row>
    <row r="38" spans="1:4" ht="15.75">
      <c r="A38" s="67" t="s">
        <v>117</v>
      </c>
      <c r="B38" s="65">
        <f>'[1]regio'!G168</f>
        <v>37637</v>
      </c>
      <c r="C38" s="66">
        <f>B38/$B$40*100</f>
        <v>35.77287545979033</v>
      </c>
      <c r="D38" s="66">
        <f>'[1]regio'!$G127/'[1]regio'!$G$129*100</f>
        <v>46.2443121363729</v>
      </c>
    </row>
    <row r="39" spans="1:4" ht="15.75">
      <c r="A39" s="68" t="s">
        <v>77</v>
      </c>
      <c r="B39" s="34">
        <f>'[1]regio'!G169</f>
        <v>39329</v>
      </c>
      <c r="C39" s="35">
        <f>B39/$B$40*100</f>
        <v>37.381072321335225</v>
      </c>
      <c r="D39" s="35">
        <f>'[1]regio'!$G128/'[1]regio'!$G$129*100</f>
        <v>34.09096054150725</v>
      </c>
    </row>
    <row r="40" spans="1:4" s="43" customFormat="1" ht="22.5" customHeight="1">
      <c r="A40" s="62" t="s">
        <v>51</v>
      </c>
      <c r="B40" s="63">
        <f>SUM(B36:B39)</f>
        <v>105211</v>
      </c>
      <c r="C40" s="64">
        <f>SUM(C36:C39)</f>
        <v>100</v>
      </c>
      <c r="D40" s="64">
        <f>SUM(D36:D39)</f>
        <v>100</v>
      </c>
    </row>
    <row r="41" spans="1:4" ht="30" customHeight="1">
      <c r="A41" s="208" t="s">
        <v>118</v>
      </c>
      <c r="B41" s="208"/>
      <c r="C41" s="208"/>
      <c r="D41" s="20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I8" sqref="I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16" t="s">
        <v>43</v>
      </c>
      <c r="B1" s="116"/>
      <c r="C1" s="116"/>
      <c r="D1" s="116"/>
    </row>
    <row r="2" spans="1:4" ht="15.75">
      <c r="A2" s="116" t="s">
        <v>70</v>
      </c>
      <c r="B2" s="116"/>
      <c r="C2" s="116"/>
      <c r="D2" s="116"/>
    </row>
    <row r="3" spans="1:4" ht="15.75">
      <c r="A3" s="117" t="s">
        <v>115</v>
      </c>
      <c r="B3" s="156"/>
      <c r="C3" s="156"/>
      <c r="D3" s="156"/>
    </row>
    <row r="4" spans="1:4" ht="15.75">
      <c r="A4" s="52"/>
      <c r="B4" s="52"/>
      <c r="C4" s="52"/>
      <c r="D4" s="53"/>
    </row>
    <row r="5" spans="1:4" ht="28.5" customHeight="1">
      <c r="A5" s="162" t="s">
        <v>44</v>
      </c>
      <c r="B5" s="157" t="s">
        <v>45</v>
      </c>
      <c r="C5" s="160" t="s">
        <v>46</v>
      </c>
      <c r="D5" s="161"/>
    </row>
    <row r="6" spans="1:4" ht="28.5" customHeight="1">
      <c r="A6" s="163"/>
      <c r="B6" s="158"/>
      <c r="C6" s="157" t="s">
        <v>78</v>
      </c>
      <c r="D6" s="157" t="s">
        <v>47</v>
      </c>
    </row>
    <row r="7" spans="1:4" ht="36" customHeight="1">
      <c r="A7" s="164"/>
      <c r="B7" s="159"/>
      <c r="C7" s="159"/>
      <c r="D7" s="159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'[1]borsod'!G132</f>
        <v>36341</v>
      </c>
      <c r="C9" s="35">
        <f>B9/$B$11*100</f>
        <v>54.88250573879425</v>
      </c>
      <c r="D9" s="35">
        <f>'[1]borsod'!$G85/'[1]borsod'!$G$87*100</f>
        <v>55.05951863758798</v>
      </c>
    </row>
    <row r="10" spans="1:4" s="56" customFormat="1" ht="15.75">
      <c r="A10" s="55" t="s">
        <v>50</v>
      </c>
      <c r="B10" s="37">
        <f>'[1]borsod'!G133</f>
        <v>29875</v>
      </c>
      <c r="C10" s="38">
        <f>B10/$B$11*100</f>
        <v>45.11749426120575</v>
      </c>
      <c r="D10" s="38">
        <f>'[1]borsod'!$G86/'[1]borsod'!$G$87*100</f>
        <v>44.94048136241203</v>
      </c>
    </row>
    <row r="11" spans="1:4" s="58" customFormat="1" ht="20.25" customHeight="1">
      <c r="A11" s="57" t="s">
        <v>51</v>
      </c>
      <c r="B11" s="41">
        <f>SUM(B9:B10)</f>
        <v>66216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'[1]borsod'!G143</f>
        <v>2015</v>
      </c>
      <c r="C13" s="35">
        <f aca="true" t="shared" si="0" ref="C13:C19">B13/$B$11*100</f>
        <v>3.0430711610486894</v>
      </c>
      <c r="D13" s="35">
        <f>'[1]borsod'!$G96/'[1]borsod'!$G$102*100</f>
        <v>3.5850204188026766</v>
      </c>
      <c r="E13" s="60"/>
    </row>
    <row r="14" spans="1:4" ht="15.75">
      <c r="A14" s="69" t="s">
        <v>87</v>
      </c>
      <c r="B14" s="37">
        <f>'[1]borsod'!G144</f>
        <v>9498</v>
      </c>
      <c r="C14" s="38">
        <f t="shared" si="0"/>
        <v>14.343965204784343</v>
      </c>
      <c r="D14" s="38">
        <f>'[1]borsod'!$G97/'[1]borsod'!$G$102*100</f>
        <v>14.112433747501955</v>
      </c>
    </row>
    <row r="15" spans="1:4" s="56" customFormat="1" ht="15.75">
      <c r="A15" s="33" t="s">
        <v>88</v>
      </c>
      <c r="B15" s="34">
        <f>'[1]borsod'!G145</f>
        <v>17525</v>
      </c>
      <c r="C15" s="35">
        <f t="shared" si="0"/>
        <v>26.466412951552492</v>
      </c>
      <c r="D15" s="35">
        <f>'[1]borsod'!$G98/'[1]borsod'!$G$102*100</f>
        <v>27.09357893822226</v>
      </c>
    </row>
    <row r="16" spans="1:4" ht="15.75">
      <c r="A16" s="36" t="s">
        <v>89</v>
      </c>
      <c r="B16" s="37">
        <f>'[1]borsod'!G146</f>
        <v>16626</v>
      </c>
      <c r="C16" s="38">
        <f t="shared" si="0"/>
        <v>25.108735048930775</v>
      </c>
      <c r="D16" s="38">
        <f>'[1]borsod'!$G99/'[1]borsod'!$G$102*100</f>
        <v>25.42705708575897</v>
      </c>
    </row>
    <row r="17" spans="1:4" s="56" customFormat="1" ht="15.75">
      <c r="A17" s="33" t="s">
        <v>90</v>
      </c>
      <c r="B17" s="34">
        <f>'[1]borsod'!G147</f>
        <v>15861</v>
      </c>
      <c r="C17" s="35">
        <f t="shared" si="0"/>
        <v>23.95342515404132</v>
      </c>
      <c r="D17" s="35">
        <f>'[1]borsod'!$G100/'[1]borsod'!$G$102*100</f>
        <v>23.133200104266226</v>
      </c>
    </row>
    <row r="18" spans="1:4" ht="15.75">
      <c r="A18" s="36" t="s">
        <v>91</v>
      </c>
      <c r="B18" s="37">
        <f>'[1]borsod'!G148</f>
        <v>4691</v>
      </c>
      <c r="C18" s="38">
        <f t="shared" si="0"/>
        <v>7.084390479642383</v>
      </c>
      <c r="D18" s="38">
        <f>'[1]borsod'!$G101/'[1]borsod'!$G$102*100</f>
        <v>6.64870970544791</v>
      </c>
    </row>
    <row r="19" spans="1:4" s="59" customFormat="1" ht="22.5" customHeight="1">
      <c r="A19" s="57" t="s">
        <v>51</v>
      </c>
      <c r="B19" s="41">
        <f>SUM(B13:B18)</f>
        <v>66216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'[1]borsod'!G151</f>
        <v>6223</v>
      </c>
      <c r="C21" s="35">
        <f aca="true" t="shared" si="1" ref="C21:C27">B21/$B$11*100</f>
        <v>9.398030687447143</v>
      </c>
      <c r="D21" s="35">
        <f>'[1]borsod'!$G104/'[1]borsod'!$G$110*100</f>
        <v>10.998349118081501</v>
      </c>
    </row>
    <row r="22" spans="1:4" ht="15.75">
      <c r="A22" s="55" t="s">
        <v>54</v>
      </c>
      <c r="B22" s="37">
        <f>'[1]borsod'!G152</f>
        <v>23830</v>
      </c>
      <c r="C22" s="38">
        <f t="shared" si="1"/>
        <v>35.98828077805968</v>
      </c>
      <c r="D22" s="38">
        <f>'[1]borsod'!$G105/'[1]borsod'!$G$110*100</f>
        <v>39.019897471544006</v>
      </c>
    </row>
    <row r="23" spans="1:4" s="56" customFormat="1" ht="15.75">
      <c r="A23" s="54" t="s">
        <v>55</v>
      </c>
      <c r="B23" s="34">
        <f>'[1]borsod'!G153</f>
        <v>21380</v>
      </c>
      <c r="C23" s="35">
        <f t="shared" si="1"/>
        <v>32.288268696387576</v>
      </c>
      <c r="D23" s="35">
        <f>'[1]borsod'!$G106/'[1]borsod'!$G$110*100</f>
        <v>30.013033278303936</v>
      </c>
    </row>
    <row r="24" spans="1:4" ht="15.75">
      <c r="A24" s="55" t="s">
        <v>56</v>
      </c>
      <c r="B24" s="37">
        <f>'[1]borsod'!G154</f>
        <v>8530</v>
      </c>
      <c r="C24" s="38">
        <f t="shared" si="1"/>
        <v>12.882082880270628</v>
      </c>
      <c r="D24" s="38">
        <f>'[1]borsod'!$G107/'[1]borsod'!$G$110*100</f>
        <v>10.986184724997827</v>
      </c>
    </row>
    <row r="25" spans="1:4" s="56" customFormat="1" ht="15.75">
      <c r="A25" s="54" t="s">
        <v>57</v>
      </c>
      <c r="B25" s="34">
        <f>'[1]borsod'!G155</f>
        <v>4507</v>
      </c>
      <c r="C25" s="35">
        <f t="shared" si="1"/>
        <v>6.806512021263742</v>
      </c>
      <c r="D25" s="35">
        <f>'[1]borsod'!$G108/'[1]borsod'!$G$110*100</f>
        <v>6.389781909809714</v>
      </c>
    </row>
    <row r="26" spans="1:4" ht="15.75">
      <c r="A26" s="55" t="s">
        <v>58</v>
      </c>
      <c r="B26" s="37">
        <f>'[1]borsod'!G156</f>
        <v>1746</v>
      </c>
      <c r="C26" s="38">
        <f t="shared" si="1"/>
        <v>2.6368249365712213</v>
      </c>
      <c r="D26" s="38">
        <f>'[1]borsod'!$G109/'[1]borsod'!$G$110*100</f>
        <v>2.5927534972630113</v>
      </c>
    </row>
    <row r="27" spans="1:4" s="59" customFormat="1" ht="21" customHeight="1">
      <c r="A27" s="57" t="s">
        <v>51</v>
      </c>
      <c r="B27" s="41">
        <f>SUM(B21:B26)</f>
        <v>66216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'[1]borsod'!G159</f>
        <v>18557</v>
      </c>
      <c r="C29" s="35">
        <f aca="true" t="shared" si="2" ref="C29:C38">B29/$B$11*100</f>
        <v>28.02494865289356</v>
      </c>
      <c r="D29" s="35">
        <f>'[1]borsod'!$V117/'[1]borsod'!$V$123*100</f>
        <v>21.28942566686941</v>
      </c>
    </row>
    <row r="30" spans="1:4" ht="15.75">
      <c r="A30" s="69" t="s">
        <v>81</v>
      </c>
      <c r="B30" s="37">
        <f>'[1]borsod'!G160</f>
        <v>11227</v>
      </c>
      <c r="C30" s="38">
        <f t="shared" si="2"/>
        <v>16.955116588135798</v>
      </c>
      <c r="D30" s="38">
        <f>'[1]borsod'!$V118/'[1]borsod'!$V$123*100</f>
        <v>13.97688765314102</v>
      </c>
    </row>
    <row r="31" spans="1:4" ht="15.75">
      <c r="A31" s="70" t="s">
        <v>82</v>
      </c>
      <c r="B31" s="34">
        <f>'[1]borsod'!G161</f>
        <v>13160</v>
      </c>
      <c r="C31" s="35">
        <f t="shared" si="2"/>
        <v>19.87435061012444</v>
      </c>
      <c r="D31" s="35">
        <f>'[1]borsod'!$V119/'[1]borsod'!$V$123*100</f>
        <v>20.02432878616735</v>
      </c>
    </row>
    <row r="32" spans="1:4" ht="15.75">
      <c r="A32" s="69" t="s">
        <v>83</v>
      </c>
      <c r="B32" s="37">
        <f>'[1]borsod'!G162</f>
        <v>9640</v>
      </c>
      <c r="C32" s="38">
        <f t="shared" si="2"/>
        <v>14.55841488462003</v>
      </c>
      <c r="D32" s="38">
        <f>'[1]borsod'!$V120/'[1]borsod'!$V$123*100</f>
        <v>20.72638804413937</v>
      </c>
    </row>
    <row r="33" spans="1:4" s="56" customFormat="1" ht="15.75">
      <c r="A33" s="70" t="s">
        <v>84</v>
      </c>
      <c r="B33" s="34">
        <f>'[1]borsod'!G163</f>
        <v>13632</v>
      </c>
      <c r="C33" s="35">
        <f t="shared" si="2"/>
        <v>20.58716926422617</v>
      </c>
      <c r="D33" s="35">
        <f>'[1]borsod'!$V121/'[1]borsod'!$V$123*100</f>
        <v>23.982969849682856</v>
      </c>
    </row>
    <row r="34" spans="1:4" s="58" customFormat="1" ht="22.5" customHeight="1">
      <c r="A34" s="44" t="s">
        <v>51</v>
      </c>
      <c r="B34" s="45">
        <f>SUM(B29:B33)</f>
        <v>66216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'[1]borsod'!G166</f>
        <v>11240</v>
      </c>
      <c r="C36" s="38">
        <f t="shared" si="2"/>
        <v>16.974749305303856</v>
      </c>
      <c r="D36" s="66">
        <f>'[1]borsod'!$G125/'[1]borsod'!$G$129*100</f>
        <v>11.32331219045964</v>
      </c>
    </row>
    <row r="37" spans="1:4" ht="15.75">
      <c r="A37" s="68" t="s">
        <v>76</v>
      </c>
      <c r="B37" s="34">
        <f>'[1]borsod'!G167</f>
        <v>3976</v>
      </c>
      <c r="C37" s="35">
        <f>B37/$B$11*100</f>
        <v>6.0045910353993</v>
      </c>
      <c r="D37" s="35">
        <f>'[1]borsod'!$G126/'[1]borsod'!$G$129*100</f>
        <v>5.260231123468589</v>
      </c>
    </row>
    <row r="38" spans="1:4" ht="15.75">
      <c r="A38" s="67" t="s">
        <v>117</v>
      </c>
      <c r="B38" s="65">
        <f>'[1]borsod'!G168</f>
        <v>26786</v>
      </c>
      <c r="C38" s="38">
        <f t="shared" si="2"/>
        <v>40.45245862027305</v>
      </c>
      <c r="D38" s="66">
        <f>'[1]borsod'!$G127/'[1]borsod'!$G$129*100</f>
        <v>49.922669215396645</v>
      </c>
    </row>
    <row r="39" spans="1:4" ht="15.75">
      <c r="A39" s="68" t="s">
        <v>77</v>
      </c>
      <c r="B39" s="34">
        <f>'[1]borsod'!G169</f>
        <v>24214</v>
      </c>
      <c r="C39" s="35">
        <f>B39/$B$11*100</f>
        <v>36.5682010390238</v>
      </c>
      <c r="D39" s="35">
        <f>'[1]borsod'!$G128/'[1]borsod'!$G$129*100</f>
        <v>33.49378747067512</v>
      </c>
    </row>
    <row r="40" spans="1:4" ht="15.75">
      <c r="A40" s="62" t="s">
        <v>51</v>
      </c>
      <c r="B40" s="63">
        <f>SUM(B36:B39)</f>
        <v>66216</v>
      </c>
      <c r="C40" s="64">
        <f>SUM(C36:C39)</f>
        <v>100</v>
      </c>
      <c r="D40" s="64">
        <f>SUM(D36:D39)</f>
        <v>100</v>
      </c>
    </row>
    <row r="41" spans="1:4" ht="30" customHeight="1">
      <c r="A41" s="209" t="s">
        <v>118</v>
      </c>
      <c r="B41" s="209"/>
      <c r="C41" s="209"/>
      <c r="D41" s="209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I8" sqref="I8"/>
      <selection pane="topRight" activeCell="I8" sqref="I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16" t="s">
        <v>43</v>
      </c>
      <c r="B1" s="116"/>
      <c r="C1" s="116"/>
      <c r="D1" s="116"/>
    </row>
    <row r="2" spans="1:4" ht="15.75">
      <c r="A2" s="116" t="s">
        <v>69</v>
      </c>
      <c r="B2" s="116"/>
      <c r="C2" s="116"/>
      <c r="D2" s="116"/>
    </row>
    <row r="3" spans="1:4" ht="15.75">
      <c r="A3" s="117" t="s">
        <v>115</v>
      </c>
      <c r="B3" s="156"/>
      <c r="C3" s="156"/>
      <c r="D3" s="156"/>
    </row>
    <row r="4" spans="1:4" ht="6.75" customHeight="1">
      <c r="A4" s="52"/>
      <c r="B4" s="52"/>
      <c r="C4" s="52"/>
      <c r="D4" s="53"/>
    </row>
    <row r="5" spans="1:4" ht="28.5" customHeight="1">
      <c r="A5" s="162" t="s">
        <v>44</v>
      </c>
      <c r="B5" s="157" t="s">
        <v>45</v>
      </c>
      <c r="C5" s="160" t="s">
        <v>46</v>
      </c>
      <c r="D5" s="161"/>
    </row>
    <row r="6" spans="1:4" ht="28.5" customHeight="1">
      <c r="A6" s="163"/>
      <c r="B6" s="158"/>
      <c r="C6" s="157" t="s">
        <v>78</v>
      </c>
      <c r="D6" s="157" t="s">
        <v>47</v>
      </c>
    </row>
    <row r="7" spans="1:4" ht="27" customHeight="1">
      <c r="A7" s="164"/>
      <c r="B7" s="159"/>
      <c r="C7" s="159"/>
      <c r="D7" s="159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'[1]heves'!G132</f>
        <v>11074</v>
      </c>
      <c r="C9" s="35">
        <f>B9/$B$11*100</f>
        <v>53.98527762882075</v>
      </c>
      <c r="D9" s="35">
        <f>'[1]heves'!$G85/'[1]heves'!$G$87*100</f>
        <v>52.10956770089575</v>
      </c>
    </row>
    <row r="10" spans="1:4" s="56" customFormat="1" ht="15.75">
      <c r="A10" s="55" t="s">
        <v>50</v>
      </c>
      <c r="B10" s="37">
        <f>'[1]heves'!G133</f>
        <v>9439</v>
      </c>
      <c r="C10" s="38">
        <f>B10/$B$11*100</f>
        <v>46.01472237117925</v>
      </c>
      <c r="D10" s="38">
        <f>'[1]heves'!$G86/'[1]heves'!$G$87*100</f>
        <v>47.89043229910425</v>
      </c>
    </row>
    <row r="11" spans="1:4" s="58" customFormat="1" ht="20.25" customHeight="1">
      <c r="A11" s="57" t="s">
        <v>51</v>
      </c>
      <c r="B11" s="41">
        <f>SUM(B9:B10)</f>
        <v>20513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'[1]heves'!G143</f>
        <v>447</v>
      </c>
      <c r="C13" s="35">
        <f aca="true" t="shared" si="0" ref="C13:C19">B13/$B$11*100</f>
        <v>2.179105932823088</v>
      </c>
      <c r="D13" s="35">
        <f>'[1]heves'!$G96/'[1]heves'!$G$102*100</f>
        <v>2.8041022978060495</v>
      </c>
      <c r="E13" s="60"/>
    </row>
    <row r="14" spans="1:4" ht="15.75">
      <c r="A14" s="69" t="s">
        <v>87</v>
      </c>
      <c r="B14" s="37">
        <f>'[1]heves'!G144</f>
        <v>2736</v>
      </c>
      <c r="C14" s="38">
        <f t="shared" si="0"/>
        <v>13.337883293521182</v>
      </c>
      <c r="D14" s="38">
        <f>'[1]heves'!$G97/'[1]heves'!$G$102*100</f>
        <v>12.96248214981176</v>
      </c>
    </row>
    <row r="15" spans="1:4" s="56" customFormat="1" ht="15.75">
      <c r="A15" s="33" t="s">
        <v>88</v>
      </c>
      <c r="B15" s="34">
        <f>'[1]heves'!G145</f>
        <v>5870</v>
      </c>
      <c r="C15" s="35">
        <f t="shared" si="0"/>
        <v>28.615999610003414</v>
      </c>
      <c r="D15" s="35">
        <f>'[1]heves'!$G98/'[1]heves'!$G$102*100</f>
        <v>30.267428274698172</v>
      </c>
    </row>
    <row r="16" spans="1:4" ht="15.75">
      <c r="A16" s="36" t="s">
        <v>89</v>
      </c>
      <c r="B16" s="37">
        <f>'[1]heves'!G146</f>
        <v>5123</v>
      </c>
      <c r="C16" s="38">
        <f t="shared" si="0"/>
        <v>24.974406473943354</v>
      </c>
      <c r="D16" s="38">
        <f>'[1]heves'!$G99/'[1]heves'!$G$102*100</f>
        <v>23.80890562118655</v>
      </c>
    </row>
    <row r="17" spans="1:4" s="56" customFormat="1" ht="15.75">
      <c r="A17" s="33" t="s">
        <v>90</v>
      </c>
      <c r="B17" s="34">
        <f>'[1]heves'!G147</f>
        <v>4795</v>
      </c>
      <c r="C17" s="35">
        <f t="shared" si="0"/>
        <v>23.37542046507093</v>
      </c>
      <c r="D17" s="35">
        <f>'[1]heves'!$G100/'[1]heves'!$G$102*100</f>
        <v>22.504219135401794</v>
      </c>
    </row>
    <row r="18" spans="1:4" ht="15.75">
      <c r="A18" s="36" t="s">
        <v>91</v>
      </c>
      <c r="B18" s="37">
        <f>'[1]heves'!G148</f>
        <v>1542</v>
      </c>
      <c r="C18" s="38">
        <f t="shared" si="0"/>
        <v>7.517184224638035</v>
      </c>
      <c r="D18" s="38">
        <f>'[1]heves'!$G101/'[1]heves'!$G$102*100</f>
        <v>7.652862521095677</v>
      </c>
    </row>
    <row r="19" spans="1:4" s="59" customFormat="1" ht="22.5" customHeight="1">
      <c r="A19" s="57" t="s">
        <v>51</v>
      </c>
      <c r="B19" s="41">
        <f>SUM(B13:B18)</f>
        <v>20513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'[1]heves'!G151</f>
        <v>1582</v>
      </c>
      <c r="C21" s="35">
        <f aca="true" t="shared" si="1" ref="C21:C27">B21/$B$11*100</f>
        <v>7.712182518402964</v>
      </c>
      <c r="D21" s="35">
        <f>'[1]heves'!$G104/'[1]heves'!$G$110*100</f>
        <v>10.16487082954693</v>
      </c>
    </row>
    <row r="22" spans="1:4" ht="15.75">
      <c r="A22" s="55" t="s">
        <v>54</v>
      </c>
      <c r="B22" s="37">
        <f>'[1]heves'!G152</f>
        <v>6647</v>
      </c>
      <c r="C22" s="38">
        <f t="shared" si="1"/>
        <v>32.40384146638717</v>
      </c>
      <c r="D22" s="38">
        <f>'[1]heves'!$G105/'[1]heves'!$G$110*100</f>
        <v>36.99208100739971</v>
      </c>
    </row>
    <row r="23" spans="1:4" s="56" customFormat="1" ht="15.75">
      <c r="A23" s="54" t="s">
        <v>55</v>
      </c>
      <c r="B23" s="34">
        <f>'[1]heves'!G153</f>
        <v>6761</v>
      </c>
      <c r="C23" s="35">
        <f t="shared" si="1"/>
        <v>32.95958660361722</v>
      </c>
      <c r="D23" s="35">
        <f>'[1]heves'!$G106/'[1]heves'!$G$110*100</f>
        <v>29.52745683499935</v>
      </c>
    </row>
    <row r="24" spans="1:4" ht="15.75">
      <c r="A24" s="55" t="s">
        <v>56</v>
      </c>
      <c r="B24" s="37">
        <f>'[1]heves'!G154</f>
        <v>3223</v>
      </c>
      <c r="C24" s="38">
        <f t="shared" si="1"/>
        <v>15.711987520109199</v>
      </c>
      <c r="D24" s="38">
        <f>'[1]heves'!$G107/'[1]heves'!$G$110*100</f>
        <v>12.702843048163054</v>
      </c>
    </row>
    <row r="25" spans="1:4" s="56" customFormat="1" ht="15.75">
      <c r="A25" s="54" t="s">
        <v>57</v>
      </c>
      <c r="B25" s="34">
        <f>'[1]heves'!G155</f>
        <v>1482</v>
      </c>
      <c r="C25" s="35">
        <f t="shared" si="1"/>
        <v>7.22468678399064</v>
      </c>
      <c r="D25" s="35">
        <f>'[1]heves'!$G108/'[1]heves'!$G$110*100</f>
        <v>6.640270024665715</v>
      </c>
    </row>
    <row r="26" spans="1:4" ht="15.75">
      <c r="A26" s="55" t="s">
        <v>58</v>
      </c>
      <c r="B26" s="37">
        <f>'[1]heves'!G156</f>
        <v>818</v>
      </c>
      <c r="C26" s="38">
        <f t="shared" si="1"/>
        <v>3.987715107492809</v>
      </c>
      <c r="D26" s="38">
        <f>'[1]heves'!$G109/'[1]heves'!$G$110*100</f>
        <v>3.972478255225237</v>
      </c>
    </row>
    <row r="27" spans="1:4" s="59" customFormat="1" ht="21" customHeight="1">
      <c r="A27" s="57" t="s">
        <v>51</v>
      </c>
      <c r="B27" s="41">
        <f>SUM(B21:B26)</f>
        <v>20513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'[1]heves'!G159</f>
        <v>6659</v>
      </c>
      <c r="C29" s="35">
        <f aca="true" t="shared" si="2" ref="C29:C39">B29/$B$11*100</f>
        <v>32.46234095451665</v>
      </c>
      <c r="D29" s="35">
        <f>'[1]heves'!$V117/'[1]heves'!$V$123*100</f>
        <v>25.100610151888876</v>
      </c>
    </row>
    <row r="30" spans="1:4" ht="15.75">
      <c r="A30" s="69" t="s">
        <v>81</v>
      </c>
      <c r="B30" s="37">
        <f>'[1]heves'!G160</f>
        <v>4716</v>
      </c>
      <c r="C30" s="38">
        <f t="shared" si="2"/>
        <v>22.990298834885195</v>
      </c>
      <c r="D30" s="38">
        <f>'[1]heves'!$V118/'[1]heves'!$V$123*100</f>
        <v>18.538231857717772</v>
      </c>
    </row>
    <row r="31" spans="1:4" ht="15.75">
      <c r="A31" s="70" t="s">
        <v>82</v>
      </c>
      <c r="B31" s="34">
        <f>'[1]heves'!G161</f>
        <v>4494</v>
      </c>
      <c r="C31" s="35">
        <f t="shared" si="2"/>
        <v>21.908058304489835</v>
      </c>
      <c r="D31" s="35">
        <f>'[1]heves'!$V119/'[1]heves'!$V$123*100</f>
        <v>22.491237180319356</v>
      </c>
    </row>
    <row r="32" spans="1:4" ht="15.75">
      <c r="A32" s="69" t="s">
        <v>83</v>
      </c>
      <c r="B32" s="37">
        <f>'[1]heves'!G162</f>
        <v>2450</v>
      </c>
      <c r="C32" s="38">
        <f t="shared" si="2"/>
        <v>11.943645493101936</v>
      </c>
      <c r="D32" s="38">
        <f>'[1]heves'!$V120/'[1]heves'!$V$123*100</f>
        <v>18.583668700506294</v>
      </c>
    </row>
    <row r="33" spans="1:4" s="56" customFormat="1" ht="15.75">
      <c r="A33" s="70" t="s">
        <v>84</v>
      </c>
      <c r="B33" s="34">
        <f>'[1]heves'!G163</f>
        <v>2194</v>
      </c>
      <c r="C33" s="35">
        <f t="shared" si="2"/>
        <v>10.695656413006386</v>
      </c>
      <c r="D33" s="35">
        <f>'[1]heves'!$V121/'[1]heves'!$V$123*100</f>
        <v>15.2862521095677</v>
      </c>
    </row>
    <row r="34" spans="1:4" s="58" customFormat="1" ht="19.5" customHeight="1">
      <c r="A34" s="44" t="s">
        <v>51</v>
      </c>
      <c r="B34" s="45">
        <f>SUM(B29:B33)</f>
        <v>20513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'[1]heves'!G166</f>
        <v>6064</v>
      </c>
      <c r="C36" s="38">
        <f t="shared" si="2"/>
        <v>29.56174133476332</v>
      </c>
      <c r="D36" s="66">
        <f>'[1]heves'!$G125/'[1]heves'!$G$129*100</f>
        <v>21.082695053875113</v>
      </c>
    </row>
    <row r="37" spans="1:4" ht="15.75">
      <c r="A37" s="68" t="s">
        <v>76</v>
      </c>
      <c r="B37" s="34">
        <f>'[1]heves'!G167</f>
        <v>1575</v>
      </c>
      <c r="C37" s="35">
        <f t="shared" si="2"/>
        <v>7.678057816994101</v>
      </c>
      <c r="D37" s="35">
        <f>'[1]heves'!$G126/'[1]heves'!$G$129*100</f>
        <v>7.737245229131508</v>
      </c>
    </row>
    <row r="38" spans="1:4" ht="15.75">
      <c r="A38" s="67" t="s">
        <v>117</v>
      </c>
      <c r="B38" s="65">
        <f>'[1]heves'!G168</f>
        <v>5511</v>
      </c>
      <c r="C38" s="38">
        <f t="shared" si="2"/>
        <v>26.865889923463172</v>
      </c>
      <c r="D38" s="66">
        <f>'[1]heves'!$G127/'[1]heves'!$G$129*100</f>
        <v>37.27119304167207</v>
      </c>
    </row>
    <row r="39" spans="1:4" ht="15.75">
      <c r="A39" s="68" t="s">
        <v>77</v>
      </c>
      <c r="B39" s="34">
        <f>'[1]heves'!G169</f>
        <v>7363</v>
      </c>
      <c r="C39" s="35">
        <f t="shared" si="2"/>
        <v>35.89431092477941</v>
      </c>
      <c r="D39" s="35">
        <f>'[1]heves'!$G128/'[1]heves'!$G$129*100</f>
        <v>33.908866675321306</v>
      </c>
    </row>
    <row r="40" spans="1:4" ht="15.75">
      <c r="A40" s="62" t="s">
        <v>51</v>
      </c>
      <c r="B40" s="63">
        <f>SUM(B36:B39)</f>
        <v>20513</v>
      </c>
      <c r="C40" s="64">
        <f>B40/$B$11*100</f>
        <v>100</v>
      </c>
      <c r="D40" s="64">
        <f>SUM(D36:D39)</f>
        <v>100</v>
      </c>
    </row>
    <row r="41" spans="1:4" ht="30" customHeight="1">
      <c r="A41" s="209" t="s">
        <v>118</v>
      </c>
      <c r="B41" s="209"/>
      <c r="C41" s="209"/>
      <c r="D41" s="209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I8" sqref="I8"/>
      <selection pane="topRight" activeCell="I8" sqref="I8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5" t="s">
        <v>43</v>
      </c>
      <c r="B1" s="145"/>
      <c r="C1" s="145"/>
      <c r="D1" s="145"/>
    </row>
    <row r="2" spans="1:6" ht="15.75">
      <c r="A2" s="132" t="s">
        <v>71</v>
      </c>
      <c r="B2" s="132"/>
      <c r="C2" s="132"/>
      <c r="D2" s="132"/>
      <c r="E2" s="1"/>
      <c r="F2" s="1"/>
    </row>
    <row r="3" spans="1:4" ht="15.75">
      <c r="A3" s="146" t="s">
        <v>115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3" t="s">
        <v>44</v>
      </c>
      <c r="B5" s="148" t="s">
        <v>45</v>
      </c>
      <c r="C5" s="151" t="s">
        <v>46</v>
      </c>
      <c r="D5" s="152"/>
    </row>
    <row r="6" spans="1:4" ht="28.5" customHeight="1">
      <c r="A6" s="154"/>
      <c r="B6" s="149"/>
      <c r="C6" s="148" t="s">
        <v>78</v>
      </c>
      <c r="D6" s="148" t="s">
        <v>47</v>
      </c>
    </row>
    <row r="7" spans="1:4" ht="26.25" customHeight="1">
      <c r="A7" s="155"/>
      <c r="B7" s="150"/>
      <c r="C7" s="150"/>
      <c r="D7" s="150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'[1]nograd'!G132</f>
        <v>10080</v>
      </c>
      <c r="C9" s="35">
        <f>B9/$B$11*100</f>
        <v>54.53955199653717</v>
      </c>
      <c r="D9" s="35">
        <f>'[1]nograd'!$G85/'[1]nograd'!$G$87*100</f>
        <v>53.51088015589477</v>
      </c>
    </row>
    <row r="10" spans="1:4" s="39" customFormat="1" ht="15.75">
      <c r="A10" s="36" t="s">
        <v>50</v>
      </c>
      <c r="B10" s="37">
        <f>'[1]nograd'!G133</f>
        <v>8402</v>
      </c>
      <c r="C10" s="38">
        <f aca="true" t="shared" si="0" ref="C10:C39">B10/$B$11*100</f>
        <v>45.46044800346283</v>
      </c>
      <c r="D10" s="38">
        <f>'[1]nograd'!$G86/'[1]nograd'!$G$87*100</f>
        <v>46.48911984410523</v>
      </c>
    </row>
    <row r="11" spans="1:4" s="43" customFormat="1" ht="20.25" customHeight="1">
      <c r="A11" s="40" t="s">
        <v>51</v>
      </c>
      <c r="B11" s="41">
        <f>SUM(B9:B10)</f>
        <v>18482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'[1]nograd'!G143</f>
        <v>597</v>
      </c>
      <c r="C13" s="35">
        <f t="shared" si="0"/>
        <v>3.2301698950330047</v>
      </c>
      <c r="D13" s="35">
        <f>'[1]nograd'!$G96/'[1]nograd'!$G$102*100</f>
        <v>3.6440402728158494</v>
      </c>
      <c r="E13" s="48"/>
    </row>
    <row r="14" spans="1:4" ht="15.75">
      <c r="A14" s="69" t="s">
        <v>87</v>
      </c>
      <c r="B14" s="37">
        <f>'[1]nograd'!G144</f>
        <v>2376</v>
      </c>
      <c r="C14" s="38">
        <f t="shared" si="0"/>
        <v>12.855751542040906</v>
      </c>
      <c r="D14" s="38">
        <f>'[1]nograd'!$G97/'[1]nograd'!$G$102*100</f>
        <v>12.010392984735303</v>
      </c>
    </row>
    <row r="15" spans="1:4" s="39" customFormat="1" ht="15.75">
      <c r="A15" s="33" t="s">
        <v>88</v>
      </c>
      <c r="B15" s="34">
        <f>'[1]nograd'!G145</f>
        <v>4913</v>
      </c>
      <c r="C15" s="35">
        <f t="shared" si="0"/>
        <v>26.582620928470945</v>
      </c>
      <c r="D15" s="35">
        <f>'[1]nograd'!$G98/'[1]nograd'!$G$102*100</f>
        <v>26.839883078921726</v>
      </c>
    </row>
    <row r="16" spans="1:4" ht="15.75">
      <c r="A16" s="36" t="s">
        <v>89</v>
      </c>
      <c r="B16" s="37">
        <f>'[1]nograd'!G146</f>
        <v>4416</v>
      </c>
      <c r="C16" s="38">
        <f t="shared" si="0"/>
        <v>23.89351801753057</v>
      </c>
      <c r="D16" s="38">
        <f>'[1]nograd'!$G99/'[1]nograd'!$G$102*100</f>
        <v>24.228645664176682</v>
      </c>
    </row>
    <row r="17" spans="1:4" s="39" customFormat="1" ht="15.75">
      <c r="A17" s="33" t="s">
        <v>90</v>
      </c>
      <c r="B17" s="34">
        <f>'[1]nograd'!G147</f>
        <v>4571</v>
      </c>
      <c r="C17" s="35">
        <f t="shared" si="0"/>
        <v>24.73217184287415</v>
      </c>
      <c r="D17" s="35">
        <f>'[1]nograd'!$G100/'[1]nograd'!$G$102*100</f>
        <v>24.871711594673595</v>
      </c>
    </row>
    <row r="18" spans="1:4" ht="15.75">
      <c r="A18" s="36" t="s">
        <v>91</v>
      </c>
      <c r="B18" s="37">
        <f>'[1]nograd'!G148</f>
        <v>1609</v>
      </c>
      <c r="C18" s="38">
        <f t="shared" si="0"/>
        <v>8.705767774050427</v>
      </c>
      <c r="D18" s="38">
        <f>'[1]nograd'!$G101/'[1]nograd'!$G$102*100</f>
        <v>8.405326404676842</v>
      </c>
    </row>
    <row r="19" spans="1:4" s="47" customFormat="1" ht="22.5" customHeight="1">
      <c r="A19" s="40" t="s">
        <v>51</v>
      </c>
      <c r="B19" s="41">
        <f>SUM(B13:B18)</f>
        <v>18482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'[1]nograd'!G151</f>
        <v>1295</v>
      </c>
      <c r="C21" s="35">
        <f t="shared" si="0"/>
        <v>7.006817443999568</v>
      </c>
      <c r="D21" s="35">
        <f>'[1]nograd'!$G104/'[1]nograd'!$G$110*100</f>
        <v>9.087366027931147</v>
      </c>
    </row>
    <row r="22" spans="1:4" ht="15.75">
      <c r="A22" s="36" t="s">
        <v>54</v>
      </c>
      <c r="B22" s="37">
        <f>'[1]nograd'!G152</f>
        <v>7001</v>
      </c>
      <c r="C22" s="38">
        <f t="shared" si="0"/>
        <v>37.88009955632508</v>
      </c>
      <c r="D22" s="38">
        <f>'[1]nograd'!$G105/'[1]nograd'!$G$110*100</f>
        <v>40.792465086066905</v>
      </c>
    </row>
    <row r="23" spans="1:4" s="39" customFormat="1" ht="15.75">
      <c r="A23" s="33" t="s">
        <v>55</v>
      </c>
      <c r="B23" s="34">
        <f>'[1]nograd'!G153</f>
        <v>5743</v>
      </c>
      <c r="C23" s="35">
        <f t="shared" si="0"/>
        <v>31.07347689643978</v>
      </c>
      <c r="D23" s="35">
        <f>'[1]nograd'!$G106/'[1]nograd'!$G$110*100</f>
        <v>28.17148424813251</v>
      </c>
    </row>
    <row r="24" spans="1:4" ht="15.75">
      <c r="A24" s="36" t="s">
        <v>56</v>
      </c>
      <c r="B24" s="37">
        <f>'[1]nograd'!G154</f>
        <v>2733</v>
      </c>
      <c r="C24" s="38">
        <f t="shared" si="0"/>
        <v>14.787360675251596</v>
      </c>
      <c r="D24" s="38">
        <f>'[1]nograd'!$G107/'[1]nograd'!$G$110*100</f>
        <v>12.815849301721338</v>
      </c>
    </row>
    <row r="25" spans="1:4" s="39" customFormat="1" ht="15.75">
      <c r="A25" s="33" t="s">
        <v>57</v>
      </c>
      <c r="B25" s="34">
        <f>'[1]nograd'!G155</f>
        <v>1330</v>
      </c>
      <c r="C25" s="35">
        <f t="shared" si="0"/>
        <v>7.196190888431987</v>
      </c>
      <c r="D25" s="35">
        <f>'[1]nograd'!$G108/'[1]nograd'!$G$110*100</f>
        <v>6.9568041571938934</v>
      </c>
    </row>
    <row r="26" spans="1:4" ht="15.75">
      <c r="A26" s="36" t="s">
        <v>58</v>
      </c>
      <c r="B26" s="37">
        <f>'[1]nograd'!G156</f>
        <v>380</v>
      </c>
      <c r="C26" s="38">
        <f t="shared" si="0"/>
        <v>2.056054539551997</v>
      </c>
      <c r="D26" s="38">
        <f>'[1]nograd'!$G109/'[1]nograd'!$G$110*100</f>
        <v>2.1760311789542057</v>
      </c>
    </row>
    <row r="27" spans="1:4" s="47" customFormat="1" ht="21" customHeight="1">
      <c r="A27" s="40" t="s">
        <v>51</v>
      </c>
      <c r="B27" s="41">
        <f>SUM(B21:B26)</f>
        <v>18482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'[1]nograd'!G159</f>
        <v>4993</v>
      </c>
      <c r="C29" s="35">
        <f t="shared" si="0"/>
        <v>27.015474515745048</v>
      </c>
      <c r="D29" s="35">
        <f>'[1]nograd'!$V117/'[1]nograd'!$V$123*100</f>
        <v>22.29944787268594</v>
      </c>
    </row>
    <row r="30" spans="1:4" ht="15.75">
      <c r="A30" s="69" t="s">
        <v>81</v>
      </c>
      <c r="B30" s="37">
        <f>'[1]nograd'!G160</f>
        <v>3751</v>
      </c>
      <c r="C30" s="38">
        <f t="shared" si="0"/>
        <v>20.295422573314575</v>
      </c>
      <c r="D30" s="38">
        <f>'[1]nograd'!$V118/'[1]nograd'!$V$123*100</f>
        <v>16.089639493341995</v>
      </c>
    </row>
    <row r="31" spans="1:4" ht="15.75">
      <c r="A31" s="70" t="s">
        <v>82</v>
      </c>
      <c r="B31" s="34">
        <f>'[1]nograd'!G161</f>
        <v>3982</v>
      </c>
      <c r="C31" s="35">
        <f t="shared" si="0"/>
        <v>21.545287306568554</v>
      </c>
      <c r="D31" s="35">
        <f>'[1]nograd'!$V119/'[1]nograd'!$V$123*100</f>
        <v>20.69503085417343</v>
      </c>
    </row>
    <row r="32" spans="1:4" ht="15.75">
      <c r="A32" s="69" t="s">
        <v>83</v>
      </c>
      <c r="B32" s="37">
        <f>'[1]nograd'!G162</f>
        <v>2613</v>
      </c>
      <c r="C32" s="38">
        <f t="shared" si="0"/>
        <v>14.138080294340439</v>
      </c>
      <c r="D32" s="38">
        <f>'[1]nograd'!$V120/'[1]nograd'!$V$123*100</f>
        <v>21.234166937317312</v>
      </c>
    </row>
    <row r="33" spans="1:4" s="39" customFormat="1" ht="15.75">
      <c r="A33" s="70" t="s">
        <v>84</v>
      </c>
      <c r="B33" s="34">
        <f>'[1]nograd'!G163</f>
        <v>3143</v>
      </c>
      <c r="C33" s="35">
        <f t="shared" si="0"/>
        <v>17.00573531003138</v>
      </c>
      <c r="D33" s="35">
        <f>'[1]nograd'!$V121/'[1]nograd'!$V$123*100</f>
        <v>19.681714842481323</v>
      </c>
    </row>
    <row r="34" spans="1:4" s="43" customFormat="1" ht="22.5" customHeight="1">
      <c r="A34" s="44" t="s">
        <v>51</v>
      </c>
      <c r="B34" s="45">
        <f>SUM(B29:B33)</f>
        <v>18482</v>
      </c>
      <c r="C34" s="46">
        <f t="shared" si="0"/>
        <v>100</v>
      </c>
      <c r="D34" s="46">
        <f>'[1]nograd'!$J82/'[1]nograd'!$J$61*100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'[1]nograd'!G166</f>
        <v>4049</v>
      </c>
      <c r="C36" s="38">
        <f t="shared" si="0"/>
        <v>21.907802185910615</v>
      </c>
      <c r="D36" s="66">
        <f>'[1]nograd'!$G125/'[1]nograd'!$G$129*100</f>
        <v>14.907437479701201</v>
      </c>
    </row>
    <row r="37" spans="1:4" ht="15.75">
      <c r="A37" s="68" t="s">
        <v>76</v>
      </c>
      <c r="B37" s="34">
        <f>'[1]nograd'!G167</f>
        <v>1341</v>
      </c>
      <c r="C37" s="35">
        <f t="shared" si="0"/>
        <v>7.255708256682178</v>
      </c>
      <c r="D37" s="35">
        <f>'[1]nograd'!$G126/'[1]nograd'!$G$129*100</f>
        <v>7.112698928223448</v>
      </c>
    </row>
    <row r="38" spans="1:4" ht="15.75">
      <c r="A38" s="67" t="s">
        <v>117</v>
      </c>
      <c r="B38" s="65">
        <f>'[1]nograd'!G168</f>
        <v>5340</v>
      </c>
      <c r="C38" s="38">
        <f t="shared" si="0"/>
        <v>28.89297695054648</v>
      </c>
      <c r="D38" s="66">
        <f>'[1]nograd'!$G127/'[1]nograd'!$G$129*100</f>
        <v>41.47450470932121</v>
      </c>
    </row>
    <row r="39" spans="1:4" ht="15.75">
      <c r="A39" s="68" t="s">
        <v>77</v>
      </c>
      <c r="B39" s="34">
        <f>'[1]nograd'!G169</f>
        <v>7752</v>
      </c>
      <c r="C39" s="35">
        <f t="shared" si="0"/>
        <v>41.94351260686073</v>
      </c>
      <c r="D39" s="35">
        <f>'[1]nograd'!$G128/'[1]nograd'!$G$129*100</f>
        <v>36.50535888275414</v>
      </c>
    </row>
    <row r="40" spans="1:4" ht="15.75">
      <c r="A40" s="62" t="s">
        <v>51</v>
      </c>
      <c r="B40" s="63">
        <f>SUM(B36:B39)</f>
        <v>18482</v>
      </c>
      <c r="C40" s="64">
        <f>B40/$B$11*100</f>
        <v>100</v>
      </c>
      <c r="D40" s="64">
        <f>SUM(D36:D39)</f>
        <v>100</v>
      </c>
    </row>
    <row r="41" spans="1:4" ht="30" customHeight="1">
      <c r="A41" s="208" t="s">
        <v>118</v>
      </c>
      <c r="B41" s="208"/>
      <c r="C41" s="208"/>
      <c r="D41" s="20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70" zoomScaleNormal="70" workbookViewId="0" topLeftCell="A1">
      <pane xSplit="1" ySplit="7" topLeftCell="B8" activePane="bottomRight" state="frozen"/>
      <selection pane="topLeft" activeCell="I8" sqref="I8"/>
      <selection pane="topRight" activeCell="I8" sqref="I8"/>
      <selection pane="bottomLeft" activeCell="I8" sqref="I8"/>
      <selection pane="bottomRight" activeCell="I8" sqref="I8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8" t="s">
        <v>60</v>
      </c>
      <c r="B1" s="168"/>
      <c r="C1" s="168"/>
      <c r="D1" s="168"/>
      <c r="E1" s="168"/>
      <c r="F1" s="168"/>
      <c r="G1" s="168"/>
    </row>
    <row r="2" spans="1:7" ht="15.75">
      <c r="A2" s="168" t="s">
        <v>73</v>
      </c>
      <c r="B2" s="168"/>
      <c r="C2" s="168"/>
      <c r="D2" s="168"/>
      <c r="E2" s="168"/>
      <c r="F2" s="168"/>
      <c r="G2" s="168"/>
    </row>
    <row r="3" spans="1:7" ht="21.75" customHeight="1">
      <c r="A3" s="169" t="s">
        <v>115</v>
      </c>
      <c r="B3" s="170"/>
      <c r="C3" s="170"/>
      <c r="D3" s="170"/>
      <c r="E3" s="170"/>
      <c r="F3" s="170"/>
      <c r="G3" s="170"/>
    </row>
    <row r="4" spans="1:7" ht="24" customHeight="1">
      <c r="A4" s="73"/>
      <c r="B4" s="171" t="s">
        <v>85</v>
      </c>
      <c r="C4" s="174" t="s">
        <v>61</v>
      </c>
      <c r="D4" s="175"/>
      <c r="E4" s="171" t="s">
        <v>62</v>
      </c>
      <c r="F4" s="171" t="s">
        <v>63</v>
      </c>
      <c r="G4" s="171" t="s">
        <v>64</v>
      </c>
    </row>
    <row r="5" spans="1:7" ht="24" customHeight="1">
      <c r="A5" s="76" t="s">
        <v>34</v>
      </c>
      <c r="B5" s="172"/>
      <c r="C5" s="74" t="s">
        <v>65</v>
      </c>
      <c r="D5" s="75" t="s">
        <v>66</v>
      </c>
      <c r="E5" s="172"/>
      <c r="F5" s="172"/>
      <c r="G5" s="172"/>
    </row>
    <row r="6" spans="1:7" ht="24" customHeight="1">
      <c r="A6" s="77"/>
      <c r="B6" s="173"/>
      <c r="C6" s="176" t="s">
        <v>67</v>
      </c>
      <c r="D6" s="177"/>
      <c r="E6" s="173"/>
      <c r="F6" s="173"/>
      <c r="G6" s="173"/>
    </row>
    <row r="7" spans="1:7" ht="18.75" customHeight="1">
      <c r="A7" s="178" t="s">
        <v>17</v>
      </c>
      <c r="B7" s="179"/>
      <c r="C7" s="179"/>
      <c r="D7" s="179"/>
      <c r="E7" s="179"/>
      <c r="F7" s="179"/>
      <c r="G7" s="180"/>
    </row>
    <row r="8" spans="1:10" s="80" customFormat="1" ht="15.75">
      <c r="A8" s="78" t="s">
        <v>2</v>
      </c>
      <c r="B8" s="20">
        <f>'[5]ZAROALL'!$F113</f>
        <v>631</v>
      </c>
      <c r="C8" s="20">
        <f>'[4]Munka1'!L215</f>
        <v>203</v>
      </c>
      <c r="D8" s="20">
        <f>'[4]Munka1'!M215</f>
        <v>249</v>
      </c>
      <c r="E8" s="20">
        <f>B8+C8+D8</f>
        <v>1083</v>
      </c>
      <c r="F8" s="20">
        <f>E8-G8</f>
        <v>717</v>
      </c>
      <c r="G8" s="20">
        <f>'[5]ZAROALL'!$G113</f>
        <v>366</v>
      </c>
      <c r="H8" s="79"/>
      <c r="I8" s="79"/>
      <c r="J8" s="79"/>
    </row>
    <row r="9" spans="1:7" s="80" customFormat="1" ht="15.75">
      <c r="A9" s="81" t="s">
        <v>3</v>
      </c>
      <c r="B9" s="82">
        <f>'[5]ZAROALL'!$F114</f>
        <v>372</v>
      </c>
      <c r="C9" s="83">
        <f>'[4]Munka1'!L216</f>
        <v>19</v>
      </c>
      <c r="D9" s="84">
        <f>'[4]Munka1'!M216</f>
        <v>198</v>
      </c>
      <c r="E9" s="84">
        <f aca="true" t="shared" si="0" ref="E9:E22">B9+C9+D9</f>
        <v>589</v>
      </c>
      <c r="F9" s="84">
        <f aca="true" t="shared" si="1" ref="F9:F30">E9-G9</f>
        <v>453</v>
      </c>
      <c r="G9" s="82">
        <f>'[5]ZAROALL'!$G114</f>
        <v>136</v>
      </c>
    </row>
    <row r="10" spans="1:7" s="80" customFormat="1" ht="15.75">
      <c r="A10" s="78" t="s">
        <v>4</v>
      </c>
      <c r="B10" s="20">
        <f>'[5]ZAROALL'!$F115</f>
        <v>755</v>
      </c>
      <c r="C10" s="85">
        <f>'[4]Munka1'!L217</f>
        <v>43</v>
      </c>
      <c r="D10" s="86">
        <f>'[4]Munka1'!M217</f>
        <v>335</v>
      </c>
      <c r="E10" s="86">
        <f t="shared" si="0"/>
        <v>1133</v>
      </c>
      <c r="F10" s="86">
        <f t="shared" si="1"/>
        <v>658</v>
      </c>
      <c r="G10" s="20">
        <f>'[5]ZAROALL'!$G115</f>
        <v>475</v>
      </c>
    </row>
    <row r="11" spans="1:16" s="80" customFormat="1" ht="15.75">
      <c r="A11" s="81" t="s">
        <v>5</v>
      </c>
      <c r="B11" s="82">
        <f>'[5]ZAROALL'!$F116</f>
        <v>16</v>
      </c>
      <c r="C11" s="83">
        <f>'[4]Munka1'!L218</f>
        <v>8</v>
      </c>
      <c r="D11" s="84">
        <f>'[4]Munka1'!M218</f>
        <v>21</v>
      </c>
      <c r="E11" s="84">
        <f t="shared" si="0"/>
        <v>45</v>
      </c>
      <c r="F11" s="84">
        <f t="shared" si="1"/>
        <v>34</v>
      </c>
      <c r="G11" s="82">
        <f>'[5]ZAROALL'!$G116</f>
        <v>11</v>
      </c>
      <c r="P11" s="80">
        <v>2318</v>
      </c>
    </row>
    <row r="12" spans="1:7" s="80" customFormat="1" ht="15.75">
      <c r="A12" s="78" t="s">
        <v>6</v>
      </c>
      <c r="B12" s="20">
        <f>'[5]ZAROALL'!$F117</f>
        <v>161</v>
      </c>
      <c r="C12" s="85">
        <f>'[4]Munka1'!L219</f>
        <v>8</v>
      </c>
      <c r="D12" s="86">
        <f>'[4]Munka1'!M219</f>
        <v>89</v>
      </c>
      <c r="E12" s="86">
        <f t="shared" si="0"/>
        <v>258</v>
      </c>
      <c r="F12" s="86">
        <f t="shared" si="1"/>
        <v>174</v>
      </c>
      <c r="G12" s="20">
        <f>'[5]ZAROALL'!$G117</f>
        <v>84</v>
      </c>
    </row>
    <row r="13" spans="1:7" s="80" customFormat="1" ht="15.75">
      <c r="A13" s="81" t="s">
        <v>7</v>
      </c>
      <c r="B13" s="82">
        <f>'[5]ZAROALL'!$F118</f>
        <v>999</v>
      </c>
      <c r="C13" s="83">
        <f>'[4]Munka1'!L220</f>
        <v>35</v>
      </c>
      <c r="D13" s="84">
        <f>'[4]Munka1'!M220</f>
        <v>343</v>
      </c>
      <c r="E13" s="84">
        <f t="shared" si="0"/>
        <v>1377</v>
      </c>
      <c r="F13" s="84">
        <f t="shared" si="1"/>
        <v>825</v>
      </c>
      <c r="G13" s="82">
        <f>'[5]ZAROALL'!$G118</f>
        <v>552</v>
      </c>
    </row>
    <row r="14" spans="1:7" s="80" customFormat="1" ht="15.75">
      <c r="A14" s="78" t="s">
        <v>8</v>
      </c>
      <c r="B14" s="20">
        <f>'[5]ZAROALL'!$F119</f>
        <v>143</v>
      </c>
      <c r="C14" s="85">
        <f>'[4]Munka1'!L221</f>
        <v>66</v>
      </c>
      <c r="D14" s="86">
        <f>'[4]Munka1'!M221</f>
        <v>189</v>
      </c>
      <c r="E14" s="86">
        <f t="shared" si="0"/>
        <v>398</v>
      </c>
      <c r="F14" s="86">
        <f t="shared" si="1"/>
        <v>233</v>
      </c>
      <c r="G14" s="20">
        <f>'[5]ZAROALL'!$G119</f>
        <v>165</v>
      </c>
    </row>
    <row r="15" spans="1:7" s="80" customFormat="1" ht="15.75">
      <c r="A15" s="81" t="s">
        <v>9</v>
      </c>
      <c r="B15" s="82">
        <f>'[5]ZAROALL'!$F120</f>
        <v>468</v>
      </c>
      <c r="C15" s="83">
        <f>'[4]Munka1'!L222</f>
        <v>71</v>
      </c>
      <c r="D15" s="84">
        <f>'[4]Munka1'!M222</f>
        <v>150</v>
      </c>
      <c r="E15" s="84">
        <f t="shared" si="0"/>
        <v>689</v>
      </c>
      <c r="F15" s="84">
        <f t="shared" si="1"/>
        <v>457</v>
      </c>
      <c r="G15" s="82">
        <f>'[5]ZAROALL'!$G120</f>
        <v>232</v>
      </c>
    </row>
    <row r="16" spans="1:7" s="80" customFormat="1" ht="15.75">
      <c r="A16" s="78" t="s">
        <v>10</v>
      </c>
      <c r="B16" s="20">
        <f>'[5]ZAROALL'!$F121</f>
        <v>460</v>
      </c>
      <c r="C16" s="85">
        <f>'[4]Munka1'!L223</f>
        <v>65</v>
      </c>
      <c r="D16" s="86">
        <f>'[4]Munka1'!M223</f>
        <v>278</v>
      </c>
      <c r="E16" s="86">
        <f t="shared" si="0"/>
        <v>803</v>
      </c>
      <c r="F16" s="86">
        <f t="shared" si="1"/>
        <v>561</v>
      </c>
      <c r="G16" s="20">
        <f>'[5]ZAROALL'!$G121</f>
        <v>242</v>
      </c>
    </row>
    <row r="17" spans="1:7" s="80" customFormat="1" ht="15.75">
      <c r="A17" s="81" t="s">
        <v>11</v>
      </c>
      <c r="B17" s="82">
        <f>'[5]ZAROALL'!$F122</f>
        <v>579</v>
      </c>
      <c r="C17" s="83">
        <f>'[4]Munka1'!L224</f>
        <v>19</v>
      </c>
      <c r="D17" s="84">
        <f>'[4]Munka1'!M224</f>
        <v>418</v>
      </c>
      <c r="E17" s="84">
        <f t="shared" si="0"/>
        <v>1016</v>
      </c>
      <c r="F17" s="84">
        <f t="shared" si="1"/>
        <v>597</v>
      </c>
      <c r="G17" s="82">
        <f>'[5]ZAROALL'!$G122</f>
        <v>419</v>
      </c>
    </row>
    <row r="18" spans="1:7" s="80" customFormat="1" ht="15.75">
      <c r="A18" s="78" t="s">
        <v>12</v>
      </c>
      <c r="B18" s="20">
        <f>'[5]ZAROALL'!$F123</f>
        <v>140</v>
      </c>
      <c r="C18" s="85">
        <f>'[4]Munka1'!L225</f>
        <v>18</v>
      </c>
      <c r="D18" s="86">
        <f>'[4]Munka1'!M225</f>
        <v>66</v>
      </c>
      <c r="E18" s="86">
        <f t="shared" si="0"/>
        <v>224</v>
      </c>
      <c r="F18" s="86">
        <f t="shared" si="1"/>
        <v>199</v>
      </c>
      <c r="G18" s="20">
        <f>'[5]ZAROALL'!$G123</f>
        <v>25</v>
      </c>
    </row>
    <row r="19" spans="1:7" s="80" customFormat="1" ht="15.75">
      <c r="A19" s="81" t="s">
        <v>13</v>
      </c>
      <c r="B19" s="82">
        <f>'[5]ZAROALL'!$F124</f>
        <v>78</v>
      </c>
      <c r="C19" s="83">
        <f>'[4]Munka1'!L226</f>
        <v>19</v>
      </c>
      <c r="D19" s="84">
        <f>'[4]Munka1'!M226</f>
        <v>34</v>
      </c>
      <c r="E19" s="84">
        <f t="shared" si="0"/>
        <v>131</v>
      </c>
      <c r="F19" s="84">
        <f t="shared" si="1"/>
        <v>97</v>
      </c>
      <c r="G19" s="82">
        <f>'[5]ZAROALL'!$G124</f>
        <v>34</v>
      </c>
    </row>
    <row r="20" spans="1:7" s="80" customFormat="1" ht="15.75">
      <c r="A20" s="78" t="s">
        <v>14</v>
      </c>
      <c r="B20" s="20">
        <f>'[5]ZAROALL'!$F125</f>
        <v>60</v>
      </c>
      <c r="C20" s="85">
        <f>'[4]Munka1'!L227</f>
        <v>2</v>
      </c>
      <c r="D20" s="86">
        <f>'[4]Munka1'!M227</f>
        <v>55</v>
      </c>
      <c r="E20" s="86">
        <f t="shared" si="0"/>
        <v>117</v>
      </c>
      <c r="F20" s="86">
        <f t="shared" si="1"/>
        <v>96</v>
      </c>
      <c r="G20" s="20">
        <f>'[5]ZAROALL'!$G125</f>
        <v>21</v>
      </c>
    </row>
    <row r="21" spans="1:7" s="80" customFormat="1" ht="15.75">
      <c r="A21" s="81" t="s">
        <v>15</v>
      </c>
      <c r="B21" s="82">
        <f>'[5]ZAROALL'!$F126</f>
        <v>34</v>
      </c>
      <c r="C21" s="83">
        <f>'[4]Munka1'!L228</f>
        <v>2</v>
      </c>
      <c r="D21" s="84">
        <f>'[4]Munka1'!M228</f>
        <v>31</v>
      </c>
      <c r="E21" s="84">
        <f t="shared" si="0"/>
        <v>67</v>
      </c>
      <c r="F21" s="84">
        <f t="shared" si="1"/>
        <v>34</v>
      </c>
      <c r="G21" s="82">
        <f>'[5]ZAROALL'!$G126</f>
        <v>33</v>
      </c>
    </row>
    <row r="22" spans="1:7" s="80" customFormat="1" ht="15.75">
      <c r="A22" s="78" t="s">
        <v>16</v>
      </c>
      <c r="B22" s="20">
        <f>'[5]ZAROALL'!$F127</f>
        <v>207</v>
      </c>
      <c r="C22" s="85">
        <f>'[4]Munka1'!L229</f>
        <v>13</v>
      </c>
      <c r="D22" s="86">
        <f>'[4]Munka1'!M229</f>
        <v>34</v>
      </c>
      <c r="E22" s="86">
        <f t="shared" si="0"/>
        <v>254</v>
      </c>
      <c r="F22" s="86">
        <f t="shared" si="1"/>
        <v>222</v>
      </c>
      <c r="G22" s="20">
        <f>'[5]ZAROALL'!$G127</f>
        <v>32</v>
      </c>
    </row>
    <row r="23" spans="1:9" s="80" customFormat="1" ht="28.5">
      <c r="A23" s="87" t="s">
        <v>17</v>
      </c>
      <c r="B23" s="88">
        <f aca="true" t="shared" si="2" ref="B23:G23">SUM(B8:B22)</f>
        <v>5103</v>
      </c>
      <c r="C23" s="88">
        <f t="shared" si="2"/>
        <v>591</v>
      </c>
      <c r="D23" s="88">
        <f t="shared" si="2"/>
        <v>2490</v>
      </c>
      <c r="E23" s="88">
        <f t="shared" si="2"/>
        <v>8184</v>
      </c>
      <c r="F23" s="88">
        <f t="shared" si="1"/>
        <v>5357</v>
      </c>
      <c r="G23" s="88">
        <f t="shared" si="2"/>
        <v>2827</v>
      </c>
      <c r="I23" s="79"/>
    </row>
    <row r="24" spans="1:17" s="80" customFormat="1" ht="19.5" customHeight="1">
      <c r="A24" s="165" t="s">
        <v>24</v>
      </c>
      <c r="B24" s="166"/>
      <c r="C24" s="166"/>
      <c r="D24" s="166"/>
      <c r="E24" s="166"/>
      <c r="F24" s="166"/>
      <c r="G24" s="167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'[5]ZAROALL'!F130</f>
        <v>201</v>
      </c>
      <c r="C25" s="90">
        <f>'[4]Munka1'!L231</f>
        <v>115</v>
      </c>
      <c r="D25" s="90">
        <f>'[4]Munka1'!M231</f>
        <v>41</v>
      </c>
      <c r="E25" s="84">
        <f aca="true" t="shared" si="3" ref="E25:E30">B25+C25+D25</f>
        <v>357</v>
      </c>
      <c r="F25" s="84">
        <f t="shared" si="1"/>
        <v>205</v>
      </c>
      <c r="G25" s="82">
        <f>'[5]ZAROALL'!$G130</f>
        <v>152</v>
      </c>
    </row>
    <row r="26" spans="1:7" s="80" customFormat="1" ht="15.75">
      <c r="A26" s="19" t="s">
        <v>19</v>
      </c>
      <c r="B26" s="20">
        <f>'[5]ZAROALL'!F131</f>
        <v>167</v>
      </c>
      <c r="C26" s="85">
        <f>'[4]Munka1'!L232</f>
        <v>151</v>
      </c>
      <c r="D26" s="86">
        <f>'[4]Munka1'!M232</f>
        <v>47</v>
      </c>
      <c r="E26" s="86">
        <f t="shared" si="3"/>
        <v>365</v>
      </c>
      <c r="F26" s="86">
        <f t="shared" si="1"/>
        <v>288</v>
      </c>
      <c r="G26" s="20">
        <f>'[5]ZAROALL'!$G131</f>
        <v>77</v>
      </c>
    </row>
    <row r="27" spans="1:7" s="80" customFormat="1" ht="15.75">
      <c r="A27" s="81" t="s">
        <v>20</v>
      </c>
      <c r="B27" s="82">
        <f>'[5]ZAROALL'!F132</f>
        <v>78</v>
      </c>
      <c r="C27" s="83">
        <f>'[4]Munka1'!L233</f>
        <v>143</v>
      </c>
      <c r="D27" s="84">
        <f>'[4]Munka1'!M233</f>
        <v>16</v>
      </c>
      <c r="E27" s="84">
        <f t="shared" si="3"/>
        <v>237</v>
      </c>
      <c r="F27" s="84">
        <f t="shared" si="1"/>
        <v>175</v>
      </c>
      <c r="G27" s="82">
        <f>'[5]ZAROALL'!$G132</f>
        <v>62</v>
      </c>
    </row>
    <row r="28" spans="1:7" s="80" customFormat="1" ht="15.75">
      <c r="A28" s="19" t="s">
        <v>21</v>
      </c>
      <c r="B28" s="20">
        <f>'[5]ZAROALL'!F133</f>
        <v>812</v>
      </c>
      <c r="C28" s="85">
        <f>'[4]Munka1'!L234</f>
        <v>55</v>
      </c>
      <c r="D28" s="86">
        <f>'[4]Munka1'!M234</f>
        <v>211</v>
      </c>
      <c r="E28" s="86">
        <f t="shared" si="3"/>
        <v>1078</v>
      </c>
      <c r="F28" s="86">
        <f t="shared" si="1"/>
        <v>727</v>
      </c>
      <c r="G28" s="20">
        <f>'[5]ZAROALL'!$G133</f>
        <v>351</v>
      </c>
    </row>
    <row r="29" spans="1:7" s="80" customFormat="1" ht="15.75">
      <c r="A29" s="81" t="s">
        <v>22</v>
      </c>
      <c r="B29" s="82">
        <f>'[5]ZAROALL'!F134</f>
        <v>74</v>
      </c>
      <c r="C29" s="83">
        <f>'[4]Munka1'!L235</f>
        <v>28</v>
      </c>
      <c r="D29" s="84">
        <f>'[4]Munka1'!M235</f>
        <v>57</v>
      </c>
      <c r="E29" s="84">
        <f t="shared" si="3"/>
        <v>159</v>
      </c>
      <c r="F29" s="84">
        <f t="shared" si="1"/>
        <v>114</v>
      </c>
      <c r="G29" s="82">
        <f>'[5]ZAROALL'!$G134</f>
        <v>45</v>
      </c>
    </row>
    <row r="30" spans="1:7" s="80" customFormat="1" ht="15.75">
      <c r="A30" s="19" t="s">
        <v>23</v>
      </c>
      <c r="B30" s="20">
        <f>'[5]ZAROALL'!F135</f>
        <v>19</v>
      </c>
      <c r="C30" s="85">
        <f>'[4]Munka1'!L236</f>
        <v>6</v>
      </c>
      <c r="D30" s="86">
        <f>'[4]Munka1'!M236</f>
        <v>8</v>
      </c>
      <c r="E30" s="86">
        <f t="shared" si="3"/>
        <v>33</v>
      </c>
      <c r="F30" s="86">
        <f t="shared" si="1"/>
        <v>29</v>
      </c>
      <c r="G30" s="20">
        <f>'[5]ZAROALL'!$G135</f>
        <v>4</v>
      </c>
    </row>
    <row r="31" spans="1:7" s="80" customFormat="1" ht="15.75">
      <c r="A31" s="91" t="s">
        <v>24</v>
      </c>
      <c r="B31" s="92">
        <f aca="true" t="shared" si="4" ref="B31:G31">SUM(B25:B30)</f>
        <v>1351</v>
      </c>
      <c r="C31" s="92">
        <f t="shared" si="4"/>
        <v>498</v>
      </c>
      <c r="D31" s="92">
        <f t="shared" si="4"/>
        <v>380</v>
      </c>
      <c r="E31" s="92">
        <f t="shared" si="4"/>
        <v>2229</v>
      </c>
      <c r="F31" s="92">
        <f t="shared" si="4"/>
        <v>1538</v>
      </c>
      <c r="G31" s="92">
        <f t="shared" si="4"/>
        <v>691</v>
      </c>
    </row>
    <row r="32" spans="1:10" s="80" customFormat="1" ht="15.75">
      <c r="A32" s="165" t="s">
        <v>31</v>
      </c>
      <c r="B32" s="166"/>
      <c r="C32" s="166"/>
      <c r="D32" s="166"/>
      <c r="E32" s="166"/>
      <c r="F32" s="166"/>
      <c r="G32" s="167"/>
      <c r="H32" s="79"/>
      <c r="J32" s="79"/>
    </row>
    <row r="33" spans="1:7" s="80" customFormat="1" ht="15.75">
      <c r="A33" s="93" t="s">
        <v>25</v>
      </c>
      <c r="B33" s="90">
        <f>'[5]ZAROALL'!F138</f>
        <v>553</v>
      </c>
      <c r="C33" s="90">
        <f>'[4]Munka1'!L238</f>
        <v>17</v>
      </c>
      <c r="D33" s="90">
        <f>'[4]Munka1'!M238</f>
        <v>229</v>
      </c>
      <c r="E33" s="94">
        <f aca="true" t="shared" si="5" ref="E33:E38">B33+C33+D33</f>
        <v>799</v>
      </c>
      <c r="F33" s="94">
        <f aca="true" t="shared" si="6" ref="F33:F38">E33-G33</f>
        <v>583</v>
      </c>
      <c r="G33" s="90">
        <f>'[5]ZAROALL'!$G138</f>
        <v>216</v>
      </c>
    </row>
    <row r="34" spans="1:7" s="80" customFormat="1" ht="15.75">
      <c r="A34" s="19" t="s">
        <v>26</v>
      </c>
      <c r="B34" s="20">
        <f>'[5]ZAROALL'!F139</f>
        <v>168</v>
      </c>
      <c r="C34" s="85">
        <f>'[4]Munka1'!L239</f>
        <v>72</v>
      </c>
      <c r="D34" s="86">
        <f>'[4]Munka1'!M239</f>
        <v>69</v>
      </c>
      <c r="E34" s="86">
        <f t="shared" si="5"/>
        <v>309</v>
      </c>
      <c r="F34" s="86">
        <f t="shared" si="6"/>
        <v>188</v>
      </c>
      <c r="G34" s="20">
        <f>'[5]ZAROALL'!$G139</f>
        <v>121</v>
      </c>
    </row>
    <row r="35" spans="1:7" s="80" customFormat="1" ht="15.75">
      <c r="A35" s="93" t="s">
        <v>27</v>
      </c>
      <c r="B35" s="82">
        <f>'[5]ZAROALL'!F140</f>
        <v>166</v>
      </c>
      <c r="C35" s="83">
        <f>'[4]Munka1'!L240</f>
        <v>10</v>
      </c>
      <c r="D35" s="84">
        <f>'[4]Munka1'!M240</f>
        <v>80</v>
      </c>
      <c r="E35" s="84">
        <f t="shared" si="5"/>
        <v>256</v>
      </c>
      <c r="F35" s="84">
        <f t="shared" si="6"/>
        <v>201</v>
      </c>
      <c r="G35" s="82">
        <f>'[5]ZAROALL'!$G140</f>
        <v>55</v>
      </c>
    </row>
    <row r="36" spans="1:7" s="80" customFormat="1" ht="15.75">
      <c r="A36" s="19" t="s">
        <v>28</v>
      </c>
      <c r="B36" s="20">
        <f>'[5]ZAROALL'!F141</f>
        <v>189</v>
      </c>
      <c r="C36" s="85">
        <f>'[4]Munka1'!L241</f>
        <v>6</v>
      </c>
      <c r="D36" s="86">
        <f>'[4]Munka1'!M241</f>
        <v>59</v>
      </c>
      <c r="E36" s="86">
        <f t="shared" si="5"/>
        <v>254</v>
      </c>
      <c r="F36" s="86">
        <f t="shared" si="6"/>
        <v>242</v>
      </c>
      <c r="G36" s="20">
        <f>'[5]ZAROALL'!$G141</f>
        <v>12</v>
      </c>
    </row>
    <row r="37" spans="1:7" s="80" customFormat="1" ht="15.75">
      <c r="A37" s="93" t="s">
        <v>29</v>
      </c>
      <c r="B37" s="82">
        <f>'[5]ZAROALL'!F142</f>
        <v>177</v>
      </c>
      <c r="C37" s="83">
        <f>'[4]Munka1'!L242</f>
        <v>16</v>
      </c>
      <c r="D37" s="84">
        <f>'[4]Munka1'!M242</f>
        <v>49</v>
      </c>
      <c r="E37" s="84">
        <f t="shared" si="5"/>
        <v>242</v>
      </c>
      <c r="F37" s="84">
        <f t="shared" si="6"/>
        <v>181</v>
      </c>
      <c r="G37" s="82">
        <f>'[5]ZAROALL'!$G142</f>
        <v>61</v>
      </c>
    </row>
    <row r="38" spans="1:7" s="80" customFormat="1" ht="15.75">
      <c r="A38" s="19" t="s">
        <v>30</v>
      </c>
      <c r="B38" s="20">
        <f>'[5]ZAROALL'!F143</f>
        <v>74</v>
      </c>
      <c r="C38" s="85">
        <f>'[4]Munka1'!L243</f>
        <v>11</v>
      </c>
      <c r="D38" s="86">
        <f>'[4]Munka1'!M243</f>
        <v>20</v>
      </c>
      <c r="E38" s="86">
        <f t="shared" si="5"/>
        <v>105</v>
      </c>
      <c r="F38" s="86">
        <f t="shared" si="6"/>
        <v>87</v>
      </c>
      <c r="G38" s="20">
        <f>'[5]ZAROALL'!$G143</f>
        <v>18</v>
      </c>
    </row>
    <row r="39" spans="1:9" s="80" customFormat="1" ht="15.75">
      <c r="A39" s="91" t="s">
        <v>31</v>
      </c>
      <c r="B39" s="92">
        <f aca="true" t="shared" si="7" ref="B39:G39">SUM(B33:B38)</f>
        <v>1327</v>
      </c>
      <c r="C39" s="95">
        <f t="shared" si="7"/>
        <v>132</v>
      </c>
      <c r="D39" s="96">
        <f t="shared" si="7"/>
        <v>506</v>
      </c>
      <c r="E39" s="96">
        <f>SUM(E33:E38)</f>
        <v>1965</v>
      </c>
      <c r="F39" s="96">
        <f>SUM(F33:F38)</f>
        <v>1482</v>
      </c>
      <c r="G39" s="92">
        <f t="shared" si="7"/>
        <v>483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7781</v>
      </c>
      <c r="C40" s="98">
        <f t="shared" si="8"/>
        <v>1221</v>
      </c>
      <c r="D40" s="98">
        <f t="shared" si="8"/>
        <v>3376</v>
      </c>
      <c r="E40" s="98">
        <f>E39+E31+E23</f>
        <v>12378</v>
      </c>
      <c r="F40" s="98">
        <f t="shared" si="8"/>
        <v>8377</v>
      </c>
      <c r="G40" s="98">
        <f t="shared" si="8"/>
        <v>4001</v>
      </c>
    </row>
    <row r="41" ht="15.75">
      <c r="D41" s="99"/>
    </row>
    <row r="42" spans="3:4" ht="15.75">
      <c r="C42" s="99"/>
      <c r="D42" s="99">
        <f>SUM(C40:D40)</f>
        <v>4597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8" sqref="I8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</row>
    <row r="2" spans="1:9" ht="12.75">
      <c r="A2" s="185" t="s">
        <v>92</v>
      </c>
      <c r="B2" s="188" t="s">
        <v>93</v>
      </c>
      <c r="C2" s="189"/>
      <c r="D2" s="189"/>
      <c r="E2" s="189"/>
      <c r="F2" s="188" t="s">
        <v>94</v>
      </c>
      <c r="G2" s="189"/>
      <c r="H2" s="195"/>
      <c r="I2" s="196"/>
    </row>
    <row r="3" spans="1:9" ht="12.75">
      <c r="A3" s="186"/>
      <c r="B3" s="190"/>
      <c r="C3" s="191"/>
      <c r="D3" s="192"/>
      <c r="E3" s="192"/>
      <c r="F3" s="197"/>
      <c r="G3" s="198"/>
      <c r="H3" s="198"/>
      <c r="I3" s="199"/>
    </row>
    <row r="4" spans="1:9" ht="12.75">
      <c r="A4" s="186"/>
      <c r="B4" s="193"/>
      <c r="C4" s="194"/>
      <c r="D4" s="194"/>
      <c r="E4" s="194"/>
      <c r="F4" s="200"/>
      <c r="G4" s="201"/>
      <c r="H4" s="201"/>
      <c r="I4" s="202"/>
    </row>
    <row r="5" spans="1:9" ht="12.75">
      <c r="A5" s="186"/>
      <c r="B5" s="118" t="s">
        <v>95</v>
      </c>
      <c r="C5" s="118" t="s">
        <v>21</v>
      </c>
      <c r="D5" s="118" t="s">
        <v>96</v>
      </c>
      <c r="E5" s="203" t="s">
        <v>97</v>
      </c>
      <c r="F5" s="118" t="s">
        <v>95</v>
      </c>
      <c r="G5" s="118" t="s">
        <v>21</v>
      </c>
      <c r="H5" s="118" t="s">
        <v>96</v>
      </c>
      <c r="I5" s="203" t="s">
        <v>97</v>
      </c>
    </row>
    <row r="6" spans="1:9" ht="12.75">
      <c r="A6" s="187"/>
      <c r="B6" s="205" t="s">
        <v>98</v>
      </c>
      <c r="C6" s="206"/>
      <c r="D6" s="207"/>
      <c r="E6" s="204"/>
      <c r="F6" s="205" t="s">
        <v>98</v>
      </c>
      <c r="G6" s="206"/>
      <c r="H6" s="207"/>
      <c r="I6" s="204"/>
    </row>
    <row r="7" spans="1:9" ht="21" customHeight="1">
      <c r="A7" s="181" t="s">
        <v>99</v>
      </c>
      <c r="B7" s="182"/>
      <c r="C7" s="182"/>
      <c r="D7" s="182"/>
      <c r="E7" s="182"/>
      <c r="F7" s="182"/>
      <c r="G7" s="182"/>
      <c r="H7" s="182"/>
      <c r="I7" s="183"/>
    </row>
    <row r="8" spans="1:9" ht="15">
      <c r="A8" s="109" t="s">
        <v>100</v>
      </c>
      <c r="B8" s="120">
        <v>2</v>
      </c>
      <c r="C8" s="109">
        <v>1</v>
      </c>
      <c r="D8" s="109">
        <v>2</v>
      </c>
      <c r="E8" s="109">
        <f aca="true" t="shared" si="0" ref="E8:E19">SUM(B8:D8)</f>
        <v>5</v>
      </c>
      <c r="F8" s="109">
        <v>36</v>
      </c>
      <c r="G8" s="109">
        <v>18</v>
      </c>
      <c r="H8" s="109">
        <v>12</v>
      </c>
      <c r="I8" s="109">
        <f>SUM(F8:H8)</f>
        <v>66</v>
      </c>
    </row>
    <row r="9" spans="1:9" ht="15">
      <c r="A9" s="110" t="s">
        <v>101</v>
      </c>
      <c r="B9" s="121">
        <v>2</v>
      </c>
      <c r="C9" s="110">
        <v>1</v>
      </c>
      <c r="D9" s="110"/>
      <c r="E9" s="110">
        <f t="shared" si="0"/>
        <v>3</v>
      </c>
      <c r="F9" s="110">
        <v>38</v>
      </c>
      <c r="G9" s="110">
        <v>139</v>
      </c>
      <c r="H9" s="110"/>
      <c r="I9" s="110">
        <f>SUM(F9:H9)</f>
        <v>177</v>
      </c>
    </row>
    <row r="10" spans="1:9" ht="15">
      <c r="A10" s="111" t="s">
        <v>102</v>
      </c>
      <c r="B10" s="122">
        <v>2</v>
      </c>
      <c r="C10" s="111"/>
      <c r="D10" s="111">
        <v>1</v>
      </c>
      <c r="E10" s="111">
        <f t="shared" si="0"/>
        <v>3</v>
      </c>
      <c r="F10" s="111">
        <v>137</v>
      </c>
      <c r="G10" s="111"/>
      <c r="H10" s="111">
        <v>10</v>
      </c>
      <c r="I10" s="111">
        <f>SUM(I8:I9)</f>
        <v>243</v>
      </c>
    </row>
    <row r="11" spans="1:9" ht="15">
      <c r="A11" s="110" t="s">
        <v>103</v>
      </c>
      <c r="B11" s="121">
        <v>2</v>
      </c>
      <c r="C11" s="110"/>
      <c r="D11" s="110"/>
      <c r="E11" s="110">
        <f t="shared" si="0"/>
        <v>2</v>
      </c>
      <c r="F11" s="110">
        <v>374</v>
      </c>
      <c r="G11" s="110"/>
      <c r="H11" s="110"/>
      <c r="I11" s="110">
        <f>SUM(F11:H11)</f>
        <v>374</v>
      </c>
    </row>
    <row r="12" spans="1:9" ht="15">
      <c r="A12" s="111" t="s">
        <v>104</v>
      </c>
      <c r="B12" s="122">
        <v>1</v>
      </c>
      <c r="C12" s="111">
        <v>2</v>
      </c>
      <c r="D12" s="111"/>
      <c r="E12" s="111">
        <f t="shared" si="0"/>
        <v>3</v>
      </c>
      <c r="F12" s="111">
        <v>2</v>
      </c>
      <c r="G12" s="111">
        <v>23</v>
      </c>
      <c r="H12" s="111"/>
      <c r="I12" s="111">
        <f>SUM(F12:H12)</f>
        <v>25</v>
      </c>
    </row>
    <row r="13" spans="1:9" ht="15">
      <c r="A13" s="110" t="s">
        <v>105</v>
      </c>
      <c r="B13" s="121">
        <v>1</v>
      </c>
      <c r="C13" s="110">
        <v>3</v>
      </c>
      <c r="D13" s="110"/>
      <c r="E13" s="110">
        <f t="shared" si="0"/>
        <v>4</v>
      </c>
      <c r="F13" s="110">
        <v>12</v>
      </c>
      <c r="G13" s="110">
        <v>20</v>
      </c>
      <c r="H13" s="110"/>
      <c r="I13" s="110">
        <f>SUM(I11:I12)</f>
        <v>399</v>
      </c>
    </row>
    <row r="14" spans="1:9" ht="15">
      <c r="A14" s="111" t="s">
        <v>106</v>
      </c>
      <c r="B14" s="122"/>
      <c r="C14" s="111">
        <v>1</v>
      </c>
      <c r="D14" s="111"/>
      <c r="E14" s="111">
        <f t="shared" si="0"/>
        <v>1</v>
      </c>
      <c r="F14" s="111"/>
      <c r="G14" s="111">
        <v>320</v>
      </c>
      <c r="H14" s="111"/>
      <c r="I14" s="111">
        <f>SUM(G14:H14)</f>
        <v>320</v>
      </c>
    </row>
    <row r="15" spans="1:9" ht="15">
      <c r="A15" s="110" t="s">
        <v>107</v>
      </c>
      <c r="B15" s="121">
        <v>3</v>
      </c>
      <c r="C15" s="110">
        <v>3</v>
      </c>
      <c r="D15" s="110"/>
      <c r="E15" s="110">
        <f t="shared" si="0"/>
        <v>6</v>
      </c>
      <c r="F15" s="110">
        <v>102</v>
      </c>
      <c r="G15" s="110">
        <v>62</v>
      </c>
      <c r="H15" s="110"/>
      <c r="I15" s="110">
        <f>SUM(F15:H15)</f>
        <v>164</v>
      </c>
    </row>
    <row r="16" spans="1:9" ht="15">
      <c r="A16" s="111" t="s">
        <v>108</v>
      </c>
      <c r="B16" s="122"/>
      <c r="C16" s="111">
        <v>2</v>
      </c>
      <c r="D16" s="111"/>
      <c r="E16" s="111">
        <f t="shared" si="0"/>
        <v>2</v>
      </c>
      <c r="F16" s="111"/>
      <c r="G16" s="111">
        <v>59</v>
      </c>
      <c r="H16" s="111"/>
      <c r="I16" s="111">
        <f>SUM(I14:I15)</f>
        <v>484</v>
      </c>
    </row>
    <row r="17" spans="1:9" ht="15">
      <c r="A17" s="110" t="s">
        <v>109</v>
      </c>
      <c r="B17" s="121">
        <v>1</v>
      </c>
      <c r="C17" s="110"/>
      <c r="D17" s="110"/>
      <c r="E17" s="110">
        <f t="shared" si="0"/>
        <v>1</v>
      </c>
      <c r="F17" s="110">
        <v>14</v>
      </c>
      <c r="G17" s="110"/>
      <c r="H17" s="110"/>
      <c r="I17" s="110">
        <f>SUM(F17:H17)</f>
        <v>14</v>
      </c>
    </row>
    <row r="18" spans="1:9" ht="15">
      <c r="A18" s="111" t="s">
        <v>110</v>
      </c>
      <c r="B18" s="122">
        <v>3</v>
      </c>
      <c r="C18" s="111">
        <v>2</v>
      </c>
      <c r="D18" s="111"/>
      <c r="E18" s="111">
        <f t="shared" si="0"/>
        <v>5</v>
      </c>
      <c r="F18" s="111">
        <v>145</v>
      </c>
      <c r="G18" s="111">
        <v>81</v>
      </c>
      <c r="H18" s="111"/>
      <c r="I18" s="111">
        <f>SUM(F18:H18)</f>
        <v>226</v>
      </c>
    </row>
    <row r="19" spans="1:9" ht="15">
      <c r="A19" s="110" t="s">
        <v>111</v>
      </c>
      <c r="B19" s="121">
        <v>2</v>
      </c>
      <c r="C19" s="110">
        <v>2</v>
      </c>
      <c r="D19" s="110">
        <v>1</v>
      </c>
      <c r="E19" s="110">
        <f t="shared" si="0"/>
        <v>5</v>
      </c>
      <c r="F19" s="110">
        <v>67</v>
      </c>
      <c r="G19" s="110">
        <v>99</v>
      </c>
      <c r="H19" s="110">
        <v>12</v>
      </c>
      <c r="I19" s="110">
        <f>SUM(I17:I18)</f>
        <v>240</v>
      </c>
    </row>
    <row r="20" spans="1:9" ht="14.25">
      <c r="A20" s="112" t="s">
        <v>112</v>
      </c>
      <c r="B20" s="123">
        <f aca="true" t="shared" si="1" ref="B20:H20">SUM(B8:B19)</f>
        <v>19</v>
      </c>
      <c r="C20" s="124">
        <f t="shared" si="1"/>
        <v>17</v>
      </c>
      <c r="D20" s="124">
        <f t="shared" si="1"/>
        <v>4</v>
      </c>
      <c r="E20" s="124">
        <f t="shared" si="1"/>
        <v>40</v>
      </c>
      <c r="F20" s="124">
        <f t="shared" si="1"/>
        <v>927</v>
      </c>
      <c r="G20" s="124">
        <f t="shared" si="1"/>
        <v>821</v>
      </c>
      <c r="H20" s="124">
        <f t="shared" si="1"/>
        <v>34</v>
      </c>
      <c r="I20" s="125">
        <f>SUM(F20:H20)</f>
        <v>1782</v>
      </c>
    </row>
    <row r="21" spans="1:9" ht="21.75" customHeight="1">
      <c r="A21" s="181" t="s">
        <v>113</v>
      </c>
      <c r="B21" s="182"/>
      <c r="C21" s="182"/>
      <c r="D21" s="182"/>
      <c r="E21" s="182"/>
      <c r="F21" s="182"/>
      <c r="G21" s="182"/>
      <c r="H21" s="182"/>
      <c r="I21" s="183"/>
    </row>
    <row r="22" spans="1:9" ht="15">
      <c r="A22" s="113" t="s">
        <v>100</v>
      </c>
      <c r="B22" s="126">
        <v>5</v>
      </c>
      <c r="C22" s="126">
        <v>2</v>
      </c>
      <c r="D22" s="126">
        <v>1</v>
      </c>
      <c r="E22" s="126">
        <f>SUM(B22:D22)</f>
        <v>8</v>
      </c>
      <c r="F22" s="126">
        <v>395</v>
      </c>
      <c r="G22" s="126">
        <v>277</v>
      </c>
      <c r="H22" s="126">
        <v>20</v>
      </c>
      <c r="I22" s="126">
        <f>SUM(F22:H22)</f>
        <v>692</v>
      </c>
    </row>
    <row r="23" spans="1:9" ht="15">
      <c r="A23" s="114" t="s">
        <v>101</v>
      </c>
      <c r="B23" s="127">
        <v>3</v>
      </c>
      <c r="C23" s="127">
        <v>4</v>
      </c>
      <c r="D23" s="127">
        <v>4</v>
      </c>
      <c r="E23" s="127">
        <f>SUM(B23:D23)</f>
        <v>11</v>
      </c>
      <c r="F23" s="127">
        <v>153</v>
      </c>
      <c r="G23" s="127">
        <v>79</v>
      </c>
      <c r="H23" s="127">
        <v>252</v>
      </c>
      <c r="I23" s="127">
        <f>SUM(F23:H23)</f>
        <v>484</v>
      </c>
    </row>
    <row r="24" spans="1:9" ht="15">
      <c r="A24" s="115" t="s">
        <v>102</v>
      </c>
      <c r="B24" s="128">
        <v>6</v>
      </c>
      <c r="C24" s="128">
        <v>6</v>
      </c>
      <c r="D24" s="128">
        <v>1</v>
      </c>
      <c r="E24" s="128">
        <f>SUM(B24:D24)</f>
        <v>13</v>
      </c>
      <c r="F24" s="128">
        <v>329</v>
      </c>
      <c r="G24" s="128">
        <v>333</v>
      </c>
      <c r="H24" s="128">
        <v>24</v>
      </c>
      <c r="I24" s="128">
        <f>SUM(F24:H24)</f>
        <v>686</v>
      </c>
    </row>
    <row r="25" spans="1:9" ht="15">
      <c r="A25" s="110" t="s">
        <v>103</v>
      </c>
      <c r="B25" s="129"/>
      <c r="C25" s="127">
        <v>1</v>
      </c>
      <c r="D25" s="127">
        <v>2</v>
      </c>
      <c r="E25" s="127">
        <v>3</v>
      </c>
      <c r="F25" s="127"/>
      <c r="G25" s="127">
        <v>30</v>
      </c>
      <c r="H25" s="127">
        <v>166</v>
      </c>
      <c r="I25" s="127">
        <v>196</v>
      </c>
    </row>
    <row r="26" spans="1:9" ht="15">
      <c r="A26" s="111" t="s">
        <v>104</v>
      </c>
      <c r="B26" s="130">
        <v>7</v>
      </c>
      <c r="C26" s="128">
        <v>3</v>
      </c>
      <c r="D26" s="128">
        <v>2</v>
      </c>
      <c r="E26" s="128">
        <v>12</v>
      </c>
      <c r="F26" s="128">
        <v>340</v>
      </c>
      <c r="G26" s="128">
        <v>109</v>
      </c>
      <c r="H26" s="128">
        <v>22</v>
      </c>
      <c r="I26" s="128">
        <v>463</v>
      </c>
    </row>
    <row r="27" spans="1:9" ht="15">
      <c r="A27" s="110" t="s">
        <v>105</v>
      </c>
      <c r="B27" s="129">
        <v>1</v>
      </c>
      <c r="C27" s="127">
        <v>2</v>
      </c>
      <c r="D27" s="127"/>
      <c r="E27" s="127">
        <v>3</v>
      </c>
      <c r="F27" s="127">
        <v>9</v>
      </c>
      <c r="G27" s="127">
        <v>2</v>
      </c>
      <c r="H27" s="127"/>
      <c r="I27" s="127">
        <v>11</v>
      </c>
    </row>
    <row r="28" spans="1:9" ht="15">
      <c r="A28" s="111" t="s">
        <v>106</v>
      </c>
      <c r="B28" s="130"/>
      <c r="C28" s="128"/>
      <c r="D28" s="128"/>
      <c r="E28" s="128"/>
      <c r="F28" s="128"/>
      <c r="G28" s="128"/>
      <c r="H28" s="128"/>
      <c r="I28" s="128"/>
    </row>
    <row r="29" spans="1:9" ht="15">
      <c r="A29" s="110" t="s">
        <v>107</v>
      </c>
      <c r="B29" s="129"/>
      <c r="C29" s="127"/>
      <c r="D29" s="127"/>
      <c r="E29" s="127"/>
      <c r="F29" s="127"/>
      <c r="G29" s="127"/>
      <c r="H29" s="127"/>
      <c r="I29" s="127"/>
    </row>
    <row r="30" spans="1:9" ht="15">
      <c r="A30" s="111" t="s">
        <v>108</v>
      </c>
      <c r="B30" s="130"/>
      <c r="C30" s="128"/>
      <c r="D30" s="128"/>
      <c r="E30" s="128"/>
      <c r="F30" s="128"/>
      <c r="G30" s="128"/>
      <c r="H30" s="128"/>
      <c r="I30" s="128"/>
    </row>
    <row r="31" spans="1:9" ht="15">
      <c r="A31" s="110" t="s">
        <v>109</v>
      </c>
      <c r="B31" s="129"/>
      <c r="C31" s="127"/>
      <c r="D31" s="127"/>
      <c r="E31" s="127"/>
      <c r="F31" s="127"/>
      <c r="G31" s="127"/>
      <c r="H31" s="127"/>
      <c r="I31" s="127"/>
    </row>
    <row r="32" spans="1:9" ht="15">
      <c r="A32" s="111" t="s">
        <v>110</v>
      </c>
      <c r="B32" s="130"/>
      <c r="C32" s="128"/>
      <c r="D32" s="128"/>
      <c r="E32" s="128"/>
      <c r="F32" s="128"/>
      <c r="G32" s="128"/>
      <c r="H32" s="128"/>
      <c r="I32" s="128"/>
    </row>
    <row r="33" spans="1:9" ht="15">
      <c r="A33" s="110" t="s">
        <v>111</v>
      </c>
      <c r="B33" s="129"/>
      <c r="C33" s="127"/>
      <c r="D33" s="127"/>
      <c r="E33" s="127"/>
      <c r="F33" s="127"/>
      <c r="G33" s="127"/>
      <c r="H33" s="127"/>
      <c r="I33" s="127"/>
    </row>
    <row r="34" spans="1:9" ht="14.25">
      <c r="A34" s="119" t="s">
        <v>116</v>
      </c>
      <c r="B34" s="131">
        <f>SUM(B22:B33)</f>
        <v>22</v>
      </c>
      <c r="C34" s="131">
        <f aca="true" t="shared" si="2" ref="C34:I34">SUM(C22:C33)</f>
        <v>18</v>
      </c>
      <c r="D34" s="131">
        <f t="shared" si="2"/>
        <v>10</v>
      </c>
      <c r="E34" s="131">
        <f t="shared" si="2"/>
        <v>50</v>
      </c>
      <c r="F34" s="131">
        <f t="shared" si="2"/>
        <v>1226</v>
      </c>
      <c r="G34" s="131">
        <f t="shared" si="2"/>
        <v>830</v>
      </c>
      <c r="H34" s="131">
        <f t="shared" si="2"/>
        <v>484</v>
      </c>
      <c r="I34" s="131">
        <f t="shared" si="2"/>
        <v>2532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2009-07-09T08:38:42Z</cp:lastPrinted>
  <dcterms:created xsi:type="dcterms:W3CDTF">2007-02-20T11:04:25Z</dcterms:created>
  <dcterms:modified xsi:type="dcterms:W3CDTF">2009-07-09T08:38:48Z</dcterms:modified>
  <cp:category/>
  <cp:version/>
  <cp:contentType/>
  <cp:contentStatus/>
</cp:coreProperties>
</file>