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összetétel" sheetId="3" r:id="rId3"/>
    <sheet name="állás" sheetId="4" r:id="rId4"/>
  </sheets>
  <externalReferences>
    <externalReference r:id="rId7"/>
    <externalReference r:id="rId8"/>
  </externalReferences>
  <definedNames>
    <definedName name="_xlnm.Print_Area" localSheetId="3">'állás'!$A$1:$G$10</definedName>
    <definedName name="_xlnm.Print_Area" localSheetId="2">'összetétel'!$A$1:$D$47</definedName>
    <definedName name="_xlnm.Print_Area" localSheetId="1">'pályakezdők'!$A$1:$F$42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<sst xmlns="http://schemas.openxmlformats.org/spreadsheetml/2006/main" count="179" uniqueCount="107">
  <si>
    <t>A regisztrált álláskeresők létszáma</t>
  </si>
  <si>
    <t>2007. január</t>
  </si>
  <si>
    <t>Miskolci Regionális Kirendeltség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</si>
  <si>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</si>
  <si>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</si>
  <si>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</si>
  <si>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</si>
  <si>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</si>
  <si>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</si>
  <si>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</si>
  <si>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</si>
  <si>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</si>
  <si>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</si>
  <si>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</si>
  <si>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</si>
  <si>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</si>
  <si>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</si>
  <si>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</si>
  <si>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</si>
  <si>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</si>
  <si>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Egri Regionális Kirendeltség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</si>
  <si>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</si>
  <si>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</si>
  <si>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</si>
  <si>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</si>
  <si>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</si>
  <si>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</si>
  <si>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</si>
  <si>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Salgótarjáni Regionális Kirendeltség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</si>
  <si>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</si>
  <si>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</si>
  <si>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</si>
  <si>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</si>
  <si>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</si>
  <si>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</si>
  <si>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</si>
  <si>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</si>
  <si>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>az Észak-magyarországi régióban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</si>
  <si>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</si>
  <si>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</si>
  <si>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</si>
  <si>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</si>
  <si>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</si>
  <si>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</si>
  <si>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</si>
  <si>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</si>
  <si>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</si>
  <si>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</si>
  <si>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</si>
  <si>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</si>
  <si>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</si>
  <si>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</si>
  <si>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tárgyhónap-ban</t>
  </si>
  <si>
    <t>előző év azonos hónapjában</t>
  </si>
  <si>
    <t>Nemek szerint</t>
  </si>
  <si>
    <t xml:space="preserve">   férfi</t>
  </si>
  <si>
    <t xml:space="preserve">   nő</t>
  </si>
  <si>
    <t>Összesen</t>
  </si>
  <si>
    <t>Állománycsoportok szerint</t>
  </si>
  <si>
    <t xml:space="preserve">   szakmunkás</t>
  </si>
  <si>
    <t xml:space="preserve">   betanított munkás</t>
  </si>
  <si>
    <t xml:space="preserve">   segédmunkás</t>
  </si>
  <si>
    <t xml:space="preserve">      fizikai együtt</t>
  </si>
  <si>
    <t xml:space="preserve">      szellemi együtt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</si>
  <si>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</si>
  <si>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</si>
  <si>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</si>
  <si>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</si>
  <si>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</si>
  <si>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</si>
  <si>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</si>
  <si>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Iskolai végzettség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</si>
  <si>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</si>
  <si>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</si>
  <si>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</si>
  <si>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</si>
  <si>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</si>
  <si>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</si>
  <si>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</si>
  <si>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 xml:space="preserve">     &lt; 31           napja</t>
  </si>
  <si>
    <t xml:space="preserve">  31-180          vették</t>
  </si>
  <si>
    <t xml:space="preserve">181-360          első ízben   </t>
  </si>
  <si>
    <t>361-720          nyilvántartásba</t>
  </si>
  <si>
    <t xml:space="preserve">     &gt;720 </t>
  </si>
  <si>
    <t xml:space="preserve">  31-180          megszakítás </t>
  </si>
  <si>
    <t xml:space="preserve">181-360          nélkül   </t>
  </si>
  <si>
    <t>361-720          nyilvántartott</t>
  </si>
  <si>
    <t xml:space="preserve">     &gt;720          munkanélküli</t>
  </si>
  <si>
    <t>borsod</t>
  </si>
  <si>
    <t>heves</t>
  </si>
  <si>
    <t>nógrád</t>
  </si>
  <si>
    <t>régió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</si>
  <si>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</si>
  <si>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</si>
  <si>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</si>
  <si>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</si>
  <si>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</si>
  <si>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</si>
  <si>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</si>
  <si>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</si>
  <si>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</si>
  <si>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</t>
  </si>
  <si>
    <t>Nógrád</t>
  </si>
  <si>
    <t>RÉGIÓ ÖSSZESEN</t>
  </si>
  <si>
    <t>2007. február</t>
  </si>
  <si>
    <t>előzőhó</t>
  </si>
  <si>
    <t>2006. február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</si>
</sst>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5" fillId="0" borderId="0" xfId="19" applyNumberFormat="1" applyFill="1">
      <alignment/>
      <protection/>
    </xf>
    <xf numFmtId="0" fontId="5" fillId="2" borderId="3" xfId="19" applyFill="1" applyBorder="1">
      <alignment/>
      <protection/>
    </xf>
    <xf numFmtId="0" fontId="11" fillId="4" borderId="2" xfId="19" applyFont="1" applyFill="1" applyBorder="1" applyAlignment="1">
      <alignment vertical="center"/>
      <protection/>
    </xf>
    <xf numFmtId="3" fontId="8" fillId="4" borderId="2" xfId="19" applyNumberFormat="1" applyFont="1" applyFill="1" applyBorder="1" applyAlignment="1">
      <alignment vertical="center"/>
      <protection/>
    </xf>
    <xf numFmtId="168" fontId="8" fillId="4" borderId="2" xfId="19" applyNumberFormat="1" applyFont="1" applyFill="1" applyBorder="1" applyAlignment="1">
      <alignment vertical="center"/>
      <protection/>
    </xf>
    <xf numFmtId="168" fontId="5" fillId="0" borderId="0" xfId="19" applyNumberFormat="1">
      <alignment/>
      <protection/>
    </xf>
    <xf numFmtId="0" fontId="5" fillId="4" borderId="1" xfId="19" applyFont="1" applyFill="1" applyBorder="1" applyAlignment="1">
      <alignment horizontal="center" vertical="center"/>
      <protection/>
    </xf>
    <xf numFmtId="0" fontId="8" fillId="4" borderId="4" xfId="19" applyFont="1" applyFill="1" applyBorder="1">
      <alignment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8" fillId="4" borderId="3" xfId="19" applyFont="1" applyFill="1" applyBorder="1" applyAlignment="1">
      <alignment horizontal="center"/>
      <protection/>
    </xf>
    <xf numFmtId="0" fontId="8" fillId="4" borderId="2" xfId="19" applyFont="1" applyFill="1" applyBorder="1">
      <alignment/>
      <protection/>
    </xf>
    <xf numFmtId="3" fontId="5" fillId="2" borderId="3" xfId="19" applyNumberFormat="1" applyFont="1" applyFill="1" applyBorder="1">
      <alignment/>
      <protection/>
    </xf>
    <xf numFmtId="3" fontId="5" fillId="0" borderId="0" xfId="19" applyNumberFormat="1">
      <alignment/>
      <protection/>
    </xf>
    <xf numFmtId="3" fontId="5" fillId="4" borderId="3" xfId="19" applyNumberFormat="1" applyFont="1" applyFill="1" applyBorder="1">
      <alignment/>
      <protection/>
    </xf>
    <xf numFmtId="3" fontId="5" fillId="4" borderId="0" xfId="19" applyNumberFormat="1" applyFont="1" applyFill="1" applyBorder="1">
      <alignment/>
      <protection/>
    </xf>
    <xf numFmtId="3" fontId="5" fillId="4" borderId="6" xfId="19" applyNumberFormat="1" applyFont="1" applyFill="1" applyBorder="1">
      <alignment/>
      <protection/>
    </xf>
    <xf numFmtId="0" fontId="5" fillId="4" borderId="0" xfId="19" applyFill="1">
      <alignment/>
      <protection/>
    </xf>
    <xf numFmtId="3" fontId="5" fillId="2" borderId="0" xfId="19" applyNumberFormat="1" applyFont="1" applyFill="1" applyBorder="1">
      <alignment/>
      <protection/>
    </xf>
    <xf numFmtId="3" fontId="5" fillId="2" borderId="6" xfId="19" applyNumberFormat="1" applyFont="1" applyFill="1" applyBorder="1">
      <alignment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7" fillId="4" borderId="7" xfId="19" applyFont="1" applyFill="1" applyBorder="1">
      <alignment/>
      <protection/>
    </xf>
    <xf numFmtId="3" fontId="2" fillId="4" borderId="2" xfId="19" applyNumberFormat="1" applyFont="1" applyFill="1" applyBorder="1">
      <alignment/>
      <protection/>
    </xf>
    <xf numFmtId="167" fontId="5" fillId="0" borderId="0" xfId="19" applyNumberFormat="1">
      <alignment/>
      <protection/>
    </xf>
    <xf numFmtId="0" fontId="8" fillId="0" borderId="0" xfId="19" applyFont="1" applyBorder="1" applyAlignment="1">
      <alignment horizontal="center" vertical="top"/>
      <protection/>
    </xf>
    <xf numFmtId="0" fontId="8" fillId="0" borderId="0" xfId="19" applyFont="1" applyBorder="1" applyAlignment="1">
      <alignment horizontal="center" vertical="top"/>
      <protection/>
    </xf>
    <xf numFmtId="0" fontId="5" fillId="2" borderId="6" xfId="19" applyFont="1" applyFill="1" applyBorder="1">
      <alignment/>
      <protection/>
    </xf>
    <xf numFmtId="0" fontId="5" fillId="4" borderId="6" xfId="19" applyFont="1" applyFill="1" applyBorder="1">
      <alignment/>
      <protection/>
    </xf>
    <xf numFmtId="0" fontId="10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4" borderId="1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8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emzes\munkaeropiac\r&#233;gi&#243;s%20statisztika\adatok_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emzes\munkaeropiac\r&#233;gi&#243;s%20statisztika\adatok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lláskeresők"/>
      <sheetName val="pályakezdők"/>
      <sheetName val="arány"/>
      <sheetName val="összetétel"/>
      <sheetName val="ellátási forma"/>
      <sheetName val="forgalom"/>
      <sheetName val="állás"/>
      <sheetName val="közvetítés"/>
    </sheetNames>
    <sheetDataSet>
      <sheetData sheetId="6">
        <row r="25">
          <cell r="H25">
            <v>519</v>
          </cell>
        </row>
        <row r="26">
          <cell r="D26">
            <v>818</v>
          </cell>
          <cell r="F26">
            <v>230</v>
          </cell>
          <cell r="H26">
            <v>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lláskeresők"/>
      <sheetName val="pályakezdők"/>
      <sheetName val="arány"/>
      <sheetName val="ellátási forma"/>
      <sheetName val="összetétel"/>
      <sheetName val="forgalom"/>
      <sheetName val="állás"/>
      <sheetName val="közvetítés"/>
    </sheetNames>
    <sheetDataSet>
      <sheetData sheetId="6">
        <row r="25">
          <cell r="H25">
            <v>499</v>
          </cell>
        </row>
        <row r="26">
          <cell r="D26">
            <v>233</v>
          </cell>
          <cell r="F26">
            <v>341</v>
          </cell>
          <cell r="H26">
            <v>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pane xSplit="6" topLeftCell="G1" activePane="topRight" state="frozen"/>
      <selection pane="topLeft" activeCell="A9" sqref="A9:F9"/>
      <selection pane="topRight" activeCell="A1" sqref="A1:F1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4.83203125" style="2" customWidth="1"/>
    <col min="4" max="6" width="13.66015625" style="2" customWidth="1"/>
    <col min="7" max="7" width="10.83203125" style="6" customWidth="1"/>
    <col min="8" max="10" width="31.33203125" style="6" customWidth="1"/>
    <col min="11" max="15" width="20.8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89" t="s">
        <v>0</v>
      </c>
      <c r="B1" s="89"/>
      <c r="C1" s="89"/>
      <c r="D1" s="89"/>
      <c r="E1" s="89"/>
      <c r="F1" s="89"/>
    </row>
    <row r="2" spans="1:6" ht="15.75">
      <c r="A2" s="89" t="s">
        <v>37</v>
      </c>
      <c r="B2" s="89"/>
      <c r="C2" s="89"/>
      <c r="D2" s="89"/>
      <c r="E2" s="89"/>
      <c r="F2" s="89"/>
    </row>
    <row r="3" spans="1:6" ht="15.75">
      <c r="A3" s="90" t="s">
        <v>104</v>
      </c>
      <c r="B3" s="90"/>
      <c r="C3" s="90"/>
      <c r="D3" s="90"/>
      <c r="E3" s="90"/>
      <c r="F3" s="90"/>
    </row>
    <row r="4" spans="2:6" ht="15.75">
      <c r="B4" s="3"/>
      <c r="C4" s="4"/>
      <c r="D4" s="9"/>
      <c r="E4" s="9"/>
      <c r="F4" s="9"/>
    </row>
    <row r="5" spans="1:6" ht="14.25">
      <c r="A5" s="87" t="s">
        <v>39</v>
      </c>
      <c r="B5" s="82" t="s">
        <v>44</v>
      </c>
      <c r="C5" s="83"/>
      <c r="D5" s="83"/>
      <c r="E5" s="83"/>
      <c r="F5" s="84"/>
    </row>
    <row r="6" spans="1:6" ht="14.25">
      <c r="A6" s="87"/>
      <c r="B6" s="85" t="s">
        <v>3</v>
      </c>
      <c r="C6" s="91" t="s">
        <v>38</v>
      </c>
      <c r="D6" s="92"/>
      <c r="E6" s="92"/>
      <c r="F6" s="93"/>
    </row>
    <row r="7" spans="1:6" ht="42.75" customHeight="1">
      <c r="A7" s="87"/>
      <c r="B7" s="86"/>
      <c r="C7" s="88" t="s">
        <v>43</v>
      </c>
      <c r="D7" s="88"/>
      <c r="E7" s="87" t="s">
        <v>42</v>
      </c>
      <c r="F7" s="87"/>
    </row>
    <row r="8" spans="1:6" ht="14.25">
      <c r="A8" s="87"/>
      <c r="B8" s="8" t="s">
        <v>40</v>
      </c>
      <c r="C8" s="8" t="s">
        <v>40</v>
      </c>
      <c r="D8" s="8" t="s">
        <v>41</v>
      </c>
      <c r="E8" s="8" t="s">
        <v>40</v>
      </c>
      <c r="F8" s="8" t="s">
        <v>41</v>
      </c>
    </row>
    <row r="9" spans="1:17" ht="31.5" customHeight="1">
      <c r="A9" s="80" t="s">
        <v>2</v>
      </c>
      <c r="B9" s="80"/>
      <c r="C9" s="80"/>
      <c r="D9" s="80"/>
      <c r="E9" s="80"/>
      <c r="F9" s="80"/>
      <c r="P9" s="2" t="s">
        <v>45</v>
      </c>
      <c r="Q9" s="2" t="s">
        <v>46</v>
      </c>
    </row>
    <row r="10" spans="1:17" s="11" customFormat="1" ht="15.75">
      <c r="A10" s="19" t="s">
        <v>4</v>
      </c>
      <c r="B10" s="20">
        <v>14720</v>
      </c>
      <c r="C10" s="20">
        <f aca="true" t="shared" si="0" ref="C10:C25">B10-P10</f>
        <v>563</v>
      </c>
      <c r="D10" s="21">
        <f aca="true" t="shared" si="1" ref="D10:D25">B10/P10*100-100</f>
        <v>3.976831249558515</v>
      </c>
      <c r="E10" s="20">
        <f aca="true" t="shared" si="2" ref="E10:E25">B10-Q10</f>
        <v>-126</v>
      </c>
      <c r="F10" s="21">
        <f aca="true" t="shared" si="3" ref="F10:F25">B10/Q10*100-100</f>
        <v>-0.8487134581705504</v>
      </c>
      <c r="G10" s="6"/>
      <c r="H10" s="6"/>
      <c r="I10" s="6"/>
      <c r="J10" s="6"/>
      <c r="K10" s="6"/>
      <c r="L10" s="6"/>
      <c r="M10" s="6"/>
      <c r="N10" s="6"/>
      <c r="O10" s="6"/>
      <c r="P10" s="10">
        <v>14157</v>
      </c>
      <c r="Q10" s="10">
        <v>14846</v>
      </c>
    </row>
    <row r="11" spans="1:17" ht="15.75">
      <c r="A11" s="22" t="s">
        <v>5</v>
      </c>
      <c r="B11" s="23">
        <v>3650</v>
      </c>
      <c r="C11" s="23">
        <f t="shared" si="0"/>
        <v>77</v>
      </c>
      <c r="D11" s="24">
        <f t="shared" si="1"/>
        <v>2.15505177721802</v>
      </c>
      <c r="E11" s="23">
        <f t="shared" si="2"/>
        <v>256</v>
      </c>
      <c r="F11" s="24">
        <f t="shared" si="3"/>
        <v>7.54272245138479</v>
      </c>
      <c r="P11" s="5">
        <v>3573</v>
      </c>
      <c r="Q11" s="5">
        <v>3394</v>
      </c>
    </row>
    <row r="12" spans="1:17" s="11" customFormat="1" ht="15.75">
      <c r="A12" s="19" t="s">
        <v>6</v>
      </c>
      <c r="B12" s="20">
        <v>6186</v>
      </c>
      <c r="C12" s="20">
        <f t="shared" si="0"/>
        <v>85</v>
      </c>
      <c r="D12" s="21">
        <f t="shared" si="1"/>
        <v>1.3932142271758607</v>
      </c>
      <c r="E12" s="20">
        <f t="shared" si="2"/>
        <v>-644</v>
      </c>
      <c r="F12" s="21">
        <f t="shared" si="3"/>
        <v>-9.4289897510981</v>
      </c>
      <c r="G12" s="6"/>
      <c r="H12" s="6"/>
      <c r="I12" s="6"/>
      <c r="J12" s="6"/>
      <c r="K12" s="6"/>
      <c r="L12" s="6"/>
      <c r="M12" s="6"/>
      <c r="N12" s="6"/>
      <c r="O12" s="6"/>
      <c r="P12" s="12">
        <v>6101</v>
      </c>
      <c r="Q12" s="12">
        <v>6830</v>
      </c>
    </row>
    <row r="13" spans="1:17" ht="15.75">
      <c r="A13" s="22" t="s">
        <v>7</v>
      </c>
      <c r="B13" s="23">
        <v>1873</v>
      </c>
      <c r="C13" s="23">
        <f t="shared" si="0"/>
        <v>90</v>
      </c>
      <c r="D13" s="24">
        <f t="shared" si="1"/>
        <v>5.047672462142458</v>
      </c>
      <c r="E13" s="23">
        <f t="shared" si="2"/>
        <v>82</v>
      </c>
      <c r="F13" s="24">
        <f t="shared" si="3"/>
        <v>4.578447794528202</v>
      </c>
      <c r="P13" s="5">
        <v>1783</v>
      </c>
      <c r="Q13" s="5">
        <v>1791</v>
      </c>
    </row>
    <row r="14" spans="1:17" s="11" customFormat="1" ht="15.75">
      <c r="A14" s="19" t="s">
        <v>8</v>
      </c>
      <c r="B14" s="20">
        <v>2466</v>
      </c>
      <c r="C14" s="20">
        <f t="shared" si="0"/>
        <v>98</v>
      </c>
      <c r="D14" s="21">
        <f t="shared" si="1"/>
        <v>4.138513513513516</v>
      </c>
      <c r="E14" s="20">
        <f t="shared" si="2"/>
        <v>-29</v>
      </c>
      <c r="F14" s="21">
        <f t="shared" si="3"/>
        <v>-1.162324649298597</v>
      </c>
      <c r="G14" s="6"/>
      <c r="H14" s="6"/>
      <c r="I14" s="6"/>
      <c r="J14" s="6"/>
      <c r="K14" s="6"/>
      <c r="L14" s="6"/>
      <c r="M14" s="6"/>
      <c r="N14" s="6"/>
      <c r="O14" s="6"/>
      <c r="P14" s="12">
        <v>2368</v>
      </c>
      <c r="Q14" s="12">
        <v>2495</v>
      </c>
    </row>
    <row r="15" spans="1:17" ht="15.75">
      <c r="A15" s="22" t="s">
        <v>9</v>
      </c>
      <c r="B15" s="23">
        <v>6187</v>
      </c>
      <c r="C15" s="23">
        <f t="shared" si="0"/>
        <v>353</v>
      </c>
      <c r="D15" s="24">
        <f t="shared" si="1"/>
        <v>6.050737058621863</v>
      </c>
      <c r="E15" s="23">
        <f t="shared" si="2"/>
        <v>519</v>
      </c>
      <c r="F15" s="24">
        <f t="shared" si="3"/>
        <v>9.156669019054348</v>
      </c>
      <c r="P15" s="5">
        <v>5834</v>
      </c>
      <c r="Q15" s="5">
        <v>5668</v>
      </c>
    </row>
    <row r="16" spans="1:17" s="11" customFormat="1" ht="15.75">
      <c r="A16" s="19" t="s">
        <v>10</v>
      </c>
      <c r="B16" s="20">
        <v>3301</v>
      </c>
      <c r="C16" s="20">
        <f t="shared" si="0"/>
        <v>1</v>
      </c>
      <c r="D16" s="21">
        <f t="shared" si="1"/>
        <v>0.030303030303031164</v>
      </c>
      <c r="E16" s="20">
        <f t="shared" si="2"/>
        <v>117</v>
      </c>
      <c r="F16" s="21">
        <f t="shared" si="3"/>
        <v>3.6746231155778872</v>
      </c>
      <c r="G16" s="6"/>
      <c r="H16" s="6"/>
      <c r="I16" s="6"/>
      <c r="J16" s="6"/>
      <c r="K16" s="6"/>
      <c r="L16" s="6"/>
      <c r="M16" s="6"/>
      <c r="N16" s="6"/>
      <c r="O16" s="6"/>
      <c r="P16" s="12">
        <v>3300</v>
      </c>
      <c r="Q16" s="12">
        <v>3184</v>
      </c>
    </row>
    <row r="17" spans="1:17" ht="15.75">
      <c r="A17" s="22" t="s">
        <v>11</v>
      </c>
      <c r="B17" s="23">
        <v>4283</v>
      </c>
      <c r="C17" s="23">
        <f t="shared" si="0"/>
        <v>77</v>
      </c>
      <c r="D17" s="24">
        <f t="shared" si="1"/>
        <v>1.8307180218735084</v>
      </c>
      <c r="E17" s="23">
        <f t="shared" si="2"/>
        <v>161</v>
      </c>
      <c r="F17" s="24">
        <f t="shared" si="3"/>
        <v>3.9058709364386175</v>
      </c>
      <c r="P17" s="5">
        <v>4206</v>
      </c>
      <c r="Q17" s="5">
        <v>4122</v>
      </c>
    </row>
    <row r="18" spans="1:17" s="11" customFormat="1" ht="15.75">
      <c r="A18" s="19" t="s">
        <v>12</v>
      </c>
      <c r="B18" s="20">
        <v>4583</v>
      </c>
      <c r="C18" s="20">
        <f t="shared" si="0"/>
        <v>84</v>
      </c>
      <c r="D18" s="21">
        <f t="shared" si="1"/>
        <v>1.867081573683052</v>
      </c>
      <c r="E18" s="20">
        <f t="shared" si="2"/>
        <v>35</v>
      </c>
      <c r="F18" s="21">
        <f t="shared" si="3"/>
        <v>0.769569041336851</v>
      </c>
      <c r="G18" s="6"/>
      <c r="H18" s="6"/>
      <c r="I18" s="6"/>
      <c r="J18" s="6"/>
      <c r="K18" s="6"/>
      <c r="L18" s="6"/>
      <c r="M18" s="6"/>
      <c r="N18" s="6"/>
      <c r="O18" s="6"/>
      <c r="P18" s="12">
        <v>4499</v>
      </c>
      <c r="Q18" s="12">
        <v>4548</v>
      </c>
    </row>
    <row r="19" spans="1:17" ht="15.75">
      <c r="A19" s="22" t="s">
        <v>13</v>
      </c>
      <c r="B19" s="23">
        <v>4138</v>
      </c>
      <c r="C19" s="23">
        <f t="shared" si="0"/>
        <v>100</v>
      </c>
      <c r="D19" s="24">
        <f t="shared" si="1"/>
        <v>2.4764735017335227</v>
      </c>
      <c r="E19" s="23">
        <f t="shared" si="2"/>
        <v>197</v>
      </c>
      <c r="F19" s="24">
        <f t="shared" si="3"/>
        <v>4.998731286475518</v>
      </c>
      <c r="P19" s="5">
        <v>4038</v>
      </c>
      <c r="Q19" s="5">
        <v>3941</v>
      </c>
    </row>
    <row r="20" spans="1:17" s="11" customFormat="1" ht="15.75">
      <c r="A20" s="19" t="s">
        <v>14</v>
      </c>
      <c r="B20" s="20">
        <v>2664</v>
      </c>
      <c r="C20" s="20">
        <f t="shared" si="0"/>
        <v>62</v>
      </c>
      <c r="D20" s="21">
        <f t="shared" si="1"/>
        <v>2.382782475019212</v>
      </c>
      <c r="E20" s="20">
        <f t="shared" si="2"/>
        <v>122</v>
      </c>
      <c r="F20" s="21">
        <f t="shared" si="3"/>
        <v>4.799370574350917</v>
      </c>
      <c r="G20" s="6"/>
      <c r="H20" s="6"/>
      <c r="I20" s="6"/>
      <c r="J20" s="6"/>
      <c r="K20" s="6"/>
      <c r="L20" s="6"/>
      <c r="M20" s="6"/>
      <c r="N20" s="6"/>
      <c r="O20" s="6"/>
      <c r="P20" s="12">
        <v>2602</v>
      </c>
      <c r="Q20" s="12">
        <v>2542</v>
      </c>
    </row>
    <row r="21" spans="1:17" ht="15.75">
      <c r="A21" s="22" t="s">
        <v>15</v>
      </c>
      <c r="B21" s="23">
        <v>1422</v>
      </c>
      <c r="C21" s="23">
        <f t="shared" si="0"/>
        <v>59</v>
      </c>
      <c r="D21" s="24">
        <f t="shared" si="1"/>
        <v>4.328686720469548</v>
      </c>
      <c r="E21" s="23">
        <f t="shared" si="2"/>
        <v>83</v>
      </c>
      <c r="F21" s="24">
        <f t="shared" si="3"/>
        <v>6.198655713218827</v>
      </c>
      <c r="P21" s="5">
        <v>1363</v>
      </c>
      <c r="Q21" s="5">
        <v>1339</v>
      </c>
    </row>
    <row r="22" spans="1:17" s="11" customFormat="1" ht="15.75">
      <c r="A22" s="19" t="s">
        <v>16</v>
      </c>
      <c r="B22" s="20">
        <v>1309</v>
      </c>
      <c r="C22" s="20">
        <f t="shared" si="0"/>
        <v>31</v>
      </c>
      <c r="D22" s="21">
        <f t="shared" si="1"/>
        <v>2.4256651017214352</v>
      </c>
      <c r="E22" s="20">
        <f t="shared" si="2"/>
        <v>108</v>
      </c>
      <c r="F22" s="21">
        <f t="shared" si="3"/>
        <v>8.99250624479599</v>
      </c>
      <c r="G22" s="6"/>
      <c r="H22" s="6"/>
      <c r="I22" s="6"/>
      <c r="J22" s="6"/>
      <c r="K22" s="6"/>
      <c r="L22" s="6"/>
      <c r="M22" s="6"/>
      <c r="N22" s="6"/>
      <c r="O22" s="6"/>
      <c r="P22" s="12">
        <v>1278</v>
      </c>
      <c r="Q22" s="12">
        <v>1201</v>
      </c>
    </row>
    <row r="23" spans="1:17" ht="15.75">
      <c r="A23" s="22" t="s">
        <v>17</v>
      </c>
      <c r="B23" s="23">
        <v>1270</v>
      </c>
      <c r="C23" s="23">
        <f t="shared" si="0"/>
        <v>26</v>
      </c>
      <c r="D23" s="24">
        <f t="shared" si="1"/>
        <v>2.0900321543408324</v>
      </c>
      <c r="E23" s="23">
        <f t="shared" si="2"/>
        <v>68</v>
      </c>
      <c r="F23" s="24">
        <f t="shared" si="3"/>
        <v>5.657237936772049</v>
      </c>
      <c r="P23" s="5">
        <v>1244</v>
      </c>
      <c r="Q23" s="5">
        <v>1202</v>
      </c>
    </row>
    <row r="24" spans="1:17" s="11" customFormat="1" ht="15.75">
      <c r="A24" s="19" t="s">
        <v>18</v>
      </c>
      <c r="B24" s="20">
        <v>1824</v>
      </c>
      <c r="C24" s="20">
        <f t="shared" si="0"/>
        <v>48</v>
      </c>
      <c r="D24" s="21">
        <f t="shared" si="1"/>
        <v>2.7027027027026946</v>
      </c>
      <c r="E24" s="20">
        <f t="shared" si="2"/>
        <v>136</v>
      </c>
      <c r="F24" s="21">
        <f t="shared" si="3"/>
        <v>8.056872037914701</v>
      </c>
      <c r="G24" s="6"/>
      <c r="H24" s="6"/>
      <c r="I24" s="6"/>
      <c r="J24" s="6"/>
      <c r="K24" s="6"/>
      <c r="L24" s="6"/>
      <c r="M24" s="6"/>
      <c r="N24" s="6"/>
      <c r="O24" s="6"/>
      <c r="P24" s="12">
        <v>1776</v>
      </c>
      <c r="Q24" s="12">
        <v>1688</v>
      </c>
    </row>
    <row r="25" spans="1:17" s="6" customFormat="1" ht="31.5">
      <c r="A25" s="25" t="s">
        <v>19</v>
      </c>
      <c r="B25" s="26">
        <f>SUM(B10:B24)</f>
        <v>59876</v>
      </c>
      <c r="C25" s="26">
        <f t="shared" si="0"/>
        <v>1754</v>
      </c>
      <c r="D25" s="27">
        <f t="shared" si="1"/>
        <v>3.017790165513915</v>
      </c>
      <c r="E25" s="26">
        <f t="shared" si="2"/>
        <v>1085</v>
      </c>
      <c r="F25" s="27">
        <f t="shared" si="3"/>
        <v>1.8455205728767936</v>
      </c>
      <c r="P25" s="15">
        <f>SUM(P10:P24)</f>
        <v>58122</v>
      </c>
      <c r="Q25" s="15">
        <f>SUM(Q10:Q24)</f>
        <v>58791</v>
      </c>
    </row>
    <row r="26" spans="1:15" s="11" customFormat="1" ht="29.25" customHeight="1">
      <c r="A26" s="81" t="s">
        <v>20</v>
      </c>
      <c r="B26" s="81"/>
      <c r="C26" s="81"/>
      <c r="D26" s="81"/>
      <c r="E26" s="81"/>
      <c r="F26" s="8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21</v>
      </c>
      <c r="B27" s="23">
        <v>4534</v>
      </c>
      <c r="C27" s="23">
        <f>B27-P27</f>
        <v>198</v>
      </c>
      <c r="D27" s="24">
        <f>B27/P27*100-100</f>
        <v>4.566420664206646</v>
      </c>
      <c r="E27" s="23">
        <f>B27-Q27</f>
        <v>-293</v>
      </c>
      <c r="F27" s="24">
        <f>B27/Q27*100-100</f>
        <v>-6.070022788481452</v>
      </c>
      <c r="P27" s="7">
        <v>4336</v>
      </c>
      <c r="Q27" s="7">
        <v>4827</v>
      </c>
    </row>
    <row r="28" spans="1:17" s="11" customFormat="1" ht="15.75">
      <c r="A28" s="19" t="s">
        <v>22</v>
      </c>
      <c r="B28" s="20">
        <v>3116</v>
      </c>
      <c r="C28" s="20">
        <f aca="true" t="shared" si="4" ref="C28:C33">B28-P28</f>
        <v>116</v>
      </c>
      <c r="D28" s="21">
        <f aca="true" t="shared" si="5" ref="D28:D33">B28/P28*100-100</f>
        <v>3.86666666666666</v>
      </c>
      <c r="E28" s="20">
        <f aca="true" t="shared" si="6" ref="E28:E33">B28-Q28</f>
        <v>-346</v>
      </c>
      <c r="F28" s="21">
        <f aca="true" t="shared" si="7" ref="F28:F33">B28/Q28*100-100</f>
        <v>-9.994222992489881</v>
      </c>
      <c r="G28" s="6"/>
      <c r="H28" s="6"/>
      <c r="I28" s="6"/>
      <c r="J28" s="6"/>
      <c r="K28" s="6"/>
      <c r="L28" s="6"/>
      <c r="M28" s="6"/>
      <c r="N28" s="6"/>
      <c r="O28" s="6"/>
      <c r="P28" s="13">
        <v>3000</v>
      </c>
      <c r="Q28" s="13">
        <v>3462</v>
      </c>
    </row>
    <row r="29" spans="1:17" ht="15.75">
      <c r="A29" s="22" t="s">
        <v>23</v>
      </c>
      <c r="B29" s="23">
        <v>2037</v>
      </c>
      <c r="C29" s="23">
        <f t="shared" si="4"/>
        <v>131</v>
      </c>
      <c r="D29" s="24">
        <f t="shared" si="5"/>
        <v>6.873032528856243</v>
      </c>
      <c r="E29" s="23">
        <f t="shared" si="6"/>
        <v>35</v>
      </c>
      <c r="F29" s="24">
        <f t="shared" si="7"/>
        <v>1.7482517482517466</v>
      </c>
      <c r="P29" s="7">
        <v>1906</v>
      </c>
      <c r="Q29" s="7">
        <v>2002</v>
      </c>
    </row>
    <row r="30" spans="1:17" s="11" customFormat="1" ht="15.75">
      <c r="A30" s="19" t="s">
        <v>24</v>
      </c>
      <c r="B30" s="20">
        <v>3740</v>
      </c>
      <c r="C30" s="20">
        <f t="shared" si="4"/>
        <v>128</v>
      </c>
      <c r="D30" s="21">
        <f t="shared" si="5"/>
        <v>3.5437430786267896</v>
      </c>
      <c r="E30" s="20">
        <f t="shared" si="6"/>
        <v>116</v>
      </c>
      <c r="F30" s="21">
        <f t="shared" si="7"/>
        <v>3.2008830022075045</v>
      </c>
      <c r="G30" s="6"/>
      <c r="H30" s="6"/>
      <c r="I30" s="6"/>
      <c r="J30" s="6"/>
      <c r="K30" s="6"/>
      <c r="L30" s="6"/>
      <c r="M30" s="6"/>
      <c r="N30" s="6"/>
      <c r="O30" s="6"/>
      <c r="P30" s="13">
        <v>3612</v>
      </c>
      <c r="Q30" s="13">
        <v>3624</v>
      </c>
    </row>
    <row r="31" spans="1:17" ht="15.75">
      <c r="A31" s="22" t="s">
        <v>25</v>
      </c>
      <c r="B31" s="23">
        <v>2008</v>
      </c>
      <c r="C31" s="23">
        <f t="shared" si="4"/>
        <v>79</v>
      </c>
      <c r="D31" s="24">
        <f t="shared" si="5"/>
        <v>4.0953862104717444</v>
      </c>
      <c r="E31" s="23">
        <f t="shared" si="6"/>
        <v>24</v>
      </c>
      <c r="F31" s="24">
        <f t="shared" si="7"/>
        <v>1.209677419354847</v>
      </c>
      <c r="P31" s="7">
        <v>1929</v>
      </c>
      <c r="Q31" s="7">
        <v>1984</v>
      </c>
    </row>
    <row r="32" spans="1:17" s="11" customFormat="1" ht="15.75">
      <c r="A32" s="19" t="s">
        <v>26</v>
      </c>
      <c r="B32" s="20">
        <v>1300</v>
      </c>
      <c r="C32" s="20">
        <f t="shared" si="4"/>
        <v>38</v>
      </c>
      <c r="D32" s="21">
        <f t="shared" si="5"/>
        <v>3.0110935023771788</v>
      </c>
      <c r="E32" s="20">
        <f t="shared" si="6"/>
        <v>112</v>
      </c>
      <c r="F32" s="21">
        <f t="shared" si="7"/>
        <v>9.427609427609426</v>
      </c>
      <c r="G32" s="6"/>
      <c r="H32" s="6"/>
      <c r="I32" s="6"/>
      <c r="J32" s="6"/>
      <c r="K32" s="6"/>
      <c r="L32" s="6"/>
      <c r="M32" s="6"/>
      <c r="N32" s="6"/>
      <c r="O32" s="6"/>
      <c r="P32" s="13">
        <v>1262</v>
      </c>
      <c r="Q32" s="13">
        <v>1188</v>
      </c>
    </row>
    <row r="33" spans="1:17" s="6" customFormat="1" ht="15.75">
      <c r="A33" s="25" t="s">
        <v>27</v>
      </c>
      <c r="B33" s="26">
        <f>SUM(B27:B32)</f>
        <v>16735</v>
      </c>
      <c r="C33" s="26">
        <f t="shared" si="4"/>
        <v>690</v>
      </c>
      <c r="D33" s="27">
        <f t="shared" si="5"/>
        <v>4.300405110626372</v>
      </c>
      <c r="E33" s="26">
        <f t="shared" si="6"/>
        <v>-352</v>
      </c>
      <c r="F33" s="27">
        <f t="shared" si="7"/>
        <v>-2.0600456487388072</v>
      </c>
      <c r="P33" s="14">
        <f>SUM(P27:P32)</f>
        <v>16045</v>
      </c>
      <c r="Q33" s="14">
        <f>SUM(Q27:Q32)</f>
        <v>17087</v>
      </c>
    </row>
    <row r="34" spans="1:15" s="11" customFormat="1" ht="27.75" customHeight="1">
      <c r="A34" s="81" t="s">
        <v>28</v>
      </c>
      <c r="B34" s="81"/>
      <c r="C34" s="81"/>
      <c r="D34" s="81"/>
      <c r="E34" s="81"/>
      <c r="F34" s="8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29</v>
      </c>
      <c r="B35" s="23">
        <v>5907</v>
      </c>
      <c r="C35" s="23">
        <f>B35-P35</f>
        <v>188</v>
      </c>
      <c r="D35" s="24">
        <f>B35/P35*100-100</f>
        <v>3.28728798741038</v>
      </c>
      <c r="E35" s="23">
        <f>B35-Q35</f>
        <v>371</v>
      </c>
      <c r="F35" s="24">
        <f>B35/Q35*100-100</f>
        <v>6.701589595375722</v>
      </c>
      <c r="P35" s="7">
        <v>5719</v>
      </c>
      <c r="Q35" s="7">
        <v>5536</v>
      </c>
    </row>
    <row r="36" spans="1:17" s="11" customFormat="1" ht="15.75">
      <c r="A36" s="19" t="s">
        <v>30</v>
      </c>
      <c r="B36" s="20">
        <v>2681</v>
      </c>
      <c r="C36" s="20">
        <f aca="true" t="shared" si="8" ref="C36:C41">B36-P36</f>
        <v>119</v>
      </c>
      <c r="D36" s="21">
        <f aca="true" t="shared" si="9" ref="D36:D41">B36/P36*100-100</f>
        <v>4.644808743169392</v>
      </c>
      <c r="E36" s="20">
        <f aca="true" t="shared" si="10" ref="E36:E41">B36-Q36</f>
        <v>238</v>
      </c>
      <c r="F36" s="21">
        <f aca="true" t="shared" si="11" ref="F36:F41">B36/Q36*100-100</f>
        <v>9.742120343839545</v>
      </c>
      <c r="G36" s="6"/>
      <c r="H36" s="6"/>
      <c r="I36" s="6"/>
      <c r="J36" s="6"/>
      <c r="K36" s="6"/>
      <c r="L36" s="6"/>
      <c r="M36" s="6"/>
      <c r="N36" s="6"/>
      <c r="O36" s="6"/>
      <c r="P36" s="13">
        <v>2562</v>
      </c>
      <c r="Q36" s="13">
        <v>2443</v>
      </c>
    </row>
    <row r="37" spans="1:17" ht="15.75">
      <c r="A37" s="22" t="s">
        <v>31</v>
      </c>
      <c r="B37" s="23">
        <v>2050</v>
      </c>
      <c r="C37" s="23">
        <f t="shared" si="8"/>
        <v>49</v>
      </c>
      <c r="D37" s="24">
        <f t="shared" si="9"/>
        <v>2.4487756121938986</v>
      </c>
      <c r="E37" s="23">
        <f t="shared" si="10"/>
        <v>57</v>
      </c>
      <c r="F37" s="24">
        <f t="shared" si="11"/>
        <v>2.860010035122926</v>
      </c>
      <c r="P37" s="7">
        <v>2001</v>
      </c>
      <c r="Q37" s="7">
        <v>1993</v>
      </c>
    </row>
    <row r="38" spans="1:17" s="11" customFormat="1" ht="15.75">
      <c r="A38" s="19" t="s">
        <v>32</v>
      </c>
      <c r="B38" s="20">
        <v>2460</v>
      </c>
      <c r="C38" s="20">
        <f t="shared" si="8"/>
        <v>42</v>
      </c>
      <c r="D38" s="21">
        <f t="shared" si="9"/>
        <v>1.7369727047146455</v>
      </c>
      <c r="E38" s="20">
        <f t="shared" si="10"/>
        <v>124</v>
      </c>
      <c r="F38" s="21">
        <f t="shared" si="11"/>
        <v>5.308219178082197</v>
      </c>
      <c r="G38" s="6"/>
      <c r="H38" s="6"/>
      <c r="I38" s="6"/>
      <c r="J38" s="6"/>
      <c r="K38" s="6"/>
      <c r="L38" s="6"/>
      <c r="M38" s="6"/>
      <c r="N38" s="6"/>
      <c r="O38" s="6"/>
      <c r="P38" s="13">
        <v>2418</v>
      </c>
      <c r="Q38" s="13">
        <v>2336</v>
      </c>
    </row>
    <row r="39" spans="1:17" ht="15.75">
      <c r="A39" s="22" t="s">
        <v>33</v>
      </c>
      <c r="B39" s="23">
        <v>2315</v>
      </c>
      <c r="C39" s="23">
        <f t="shared" si="8"/>
        <v>33</v>
      </c>
      <c r="D39" s="24">
        <f t="shared" si="9"/>
        <v>1.4460999123575817</v>
      </c>
      <c r="E39" s="23">
        <f t="shared" si="10"/>
        <v>-51</v>
      </c>
      <c r="F39" s="24">
        <f t="shared" si="11"/>
        <v>-2.155536770921387</v>
      </c>
      <c r="P39" s="7">
        <v>2282</v>
      </c>
      <c r="Q39" s="7">
        <v>2366</v>
      </c>
    </row>
    <row r="40" spans="1:17" s="11" customFormat="1" ht="15.75">
      <c r="A40" s="19" t="s">
        <v>34</v>
      </c>
      <c r="B40" s="20">
        <v>1357</v>
      </c>
      <c r="C40" s="20">
        <f t="shared" si="8"/>
        <v>61</v>
      </c>
      <c r="D40" s="21">
        <f t="shared" si="9"/>
        <v>4.706790123456784</v>
      </c>
      <c r="E40" s="20">
        <f t="shared" si="10"/>
        <v>-31</v>
      </c>
      <c r="F40" s="21">
        <f t="shared" si="11"/>
        <v>-2.233429394812674</v>
      </c>
      <c r="G40" s="6"/>
      <c r="H40" s="6"/>
      <c r="I40" s="6"/>
      <c r="J40" s="6"/>
      <c r="K40" s="6"/>
      <c r="L40" s="6"/>
      <c r="M40" s="6"/>
      <c r="N40" s="6"/>
      <c r="O40" s="6"/>
      <c r="P40" s="13">
        <v>1296</v>
      </c>
      <c r="Q40" s="13">
        <v>1388</v>
      </c>
    </row>
    <row r="41" spans="1:17" s="6" customFormat="1" ht="15.75">
      <c r="A41" s="25" t="s">
        <v>35</v>
      </c>
      <c r="B41" s="26">
        <f>SUM(B35:B40)</f>
        <v>16770</v>
      </c>
      <c r="C41" s="26">
        <f t="shared" si="8"/>
        <v>492</v>
      </c>
      <c r="D41" s="27">
        <f t="shared" si="9"/>
        <v>3.0224843346848616</v>
      </c>
      <c r="E41" s="26">
        <f t="shared" si="10"/>
        <v>708</v>
      </c>
      <c r="F41" s="27">
        <f t="shared" si="11"/>
        <v>4.407919312663424</v>
      </c>
      <c r="P41" s="14">
        <f>SUM(P35:P40)</f>
        <v>16278</v>
      </c>
      <c r="Q41" s="14">
        <f>SUM(Q35:Q40)</f>
        <v>16062</v>
      </c>
    </row>
    <row r="42" spans="1:17" s="16" customFormat="1" ht="28.5">
      <c r="A42" s="18" t="s">
        <v>36</v>
      </c>
      <c r="B42" s="28">
        <f>B41+B33+B25</f>
        <v>93381</v>
      </c>
      <c r="C42" s="28">
        <f>B42-P42</f>
        <v>2936</v>
      </c>
      <c r="D42" s="29">
        <f>B42/P42*100-100</f>
        <v>3.2461717065620093</v>
      </c>
      <c r="E42" s="28">
        <f>B42-Q42</f>
        <v>1441</v>
      </c>
      <c r="F42" s="29">
        <f>B42/Q42*100-100</f>
        <v>1.5673265172938784</v>
      </c>
      <c r="G42" s="79"/>
      <c r="H42" s="79"/>
      <c r="I42" s="79"/>
      <c r="J42" s="79"/>
      <c r="K42" s="79"/>
      <c r="L42" s="79"/>
      <c r="M42" s="79"/>
      <c r="N42" s="79"/>
      <c r="O42" s="79"/>
      <c r="P42" s="17">
        <f>P41+P33+P25</f>
        <v>90445</v>
      </c>
      <c r="Q42" s="17">
        <f>Q41+Q33+Q25</f>
        <v>91940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6" topLeftCell="G1" activePane="topRight" state="frozen"/>
      <selection pane="topLeft" activeCell="A9" sqref="A9:F9"/>
      <selection pane="topRight" activeCell="A1" sqref="A1:F1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4.83203125" style="2" customWidth="1"/>
    <col min="4" max="6" width="13.66015625" style="2" customWidth="1"/>
    <col min="7" max="14" width="9.33203125" style="6" customWidth="1"/>
    <col min="15" max="15" width="31.33203125" style="6" customWidth="1"/>
    <col min="16" max="16384" width="9.33203125" style="2" customWidth="1"/>
  </cols>
  <sheetData>
    <row r="1" spans="1:6" ht="15.75">
      <c r="A1" s="89" t="s">
        <v>47</v>
      </c>
      <c r="B1" s="89"/>
      <c r="C1" s="89"/>
      <c r="D1" s="89"/>
      <c r="E1" s="89"/>
      <c r="F1" s="89"/>
    </row>
    <row r="2" spans="1:6" ht="15.75">
      <c r="A2" s="89" t="s">
        <v>37</v>
      </c>
      <c r="B2" s="89"/>
      <c r="C2" s="89"/>
      <c r="D2" s="89"/>
      <c r="E2" s="89"/>
      <c r="F2" s="89"/>
    </row>
    <row r="3" spans="1:6" ht="15.75">
      <c r="A3" s="90" t="s">
        <v>104</v>
      </c>
      <c r="B3" s="90"/>
      <c r="C3" s="90"/>
      <c r="D3" s="90"/>
      <c r="E3" s="90"/>
      <c r="F3" s="90"/>
    </row>
    <row r="4" spans="2:6" ht="15.75">
      <c r="B4" s="3"/>
      <c r="C4" s="4"/>
      <c r="D4" s="9"/>
      <c r="E4" s="9"/>
      <c r="F4" s="9"/>
    </row>
    <row r="5" spans="1:6" ht="14.25">
      <c r="A5" s="87" t="s">
        <v>39</v>
      </c>
      <c r="B5" s="82" t="s">
        <v>44</v>
      </c>
      <c r="C5" s="83"/>
      <c r="D5" s="83"/>
      <c r="E5" s="83"/>
      <c r="F5" s="84"/>
    </row>
    <row r="6" spans="1:6" ht="14.25">
      <c r="A6" s="87"/>
      <c r="B6" s="85" t="s">
        <v>3</v>
      </c>
      <c r="C6" s="91" t="s">
        <v>38</v>
      </c>
      <c r="D6" s="92"/>
      <c r="E6" s="92"/>
      <c r="F6" s="93"/>
    </row>
    <row r="7" spans="1:6" ht="42.75" customHeight="1">
      <c r="A7" s="87"/>
      <c r="B7" s="86"/>
      <c r="C7" s="88" t="s">
        <v>43</v>
      </c>
      <c r="D7" s="88"/>
      <c r="E7" s="87" t="s">
        <v>42</v>
      </c>
      <c r="F7" s="87"/>
    </row>
    <row r="8" spans="1:6" ht="14.25">
      <c r="A8" s="87"/>
      <c r="B8" s="8" t="s">
        <v>40</v>
      </c>
      <c r="C8" s="8" t="s">
        <v>40</v>
      </c>
      <c r="D8" s="8" t="s">
        <v>41</v>
      </c>
      <c r="E8" s="8" t="s">
        <v>40</v>
      </c>
      <c r="F8" s="8" t="s">
        <v>41</v>
      </c>
    </row>
    <row r="9" spans="1:17" ht="31.5" customHeight="1">
      <c r="A9" s="80" t="s">
        <v>2</v>
      </c>
      <c r="B9" s="80"/>
      <c r="C9" s="80"/>
      <c r="D9" s="80"/>
      <c r="E9" s="80"/>
      <c r="F9" s="80"/>
      <c r="P9" s="2" t="s">
        <v>105</v>
      </c>
      <c r="Q9" s="2" t="s">
        <v>46</v>
      </c>
    </row>
    <row r="10" spans="1:17" s="11" customFormat="1" ht="15.75">
      <c r="A10" s="19" t="s">
        <v>4</v>
      </c>
      <c r="B10" s="20">
        <v>1241</v>
      </c>
      <c r="C10" s="20">
        <f aca="true" t="shared" si="0" ref="C10:C25">B10-P10</f>
        <v>28</v>
      </c>
      <c r="D10" s="21">
        <f aca="true" t="shared" si="1" ref="D10:D25">B10/P10*100-100</f>
        <v>2.3083264633140885</v>
      </c>
      <c r="E10" s="20">
        <f aca="true" t="shared" si="2" ref="E10:E25">B10-Q10</f>
        <v>-2</v>
      </c>
      <c r="F10" s="21">
        <f aca="true" t="shared" si="3" ref="F10:F25">B10/Q10*100-100</f>
        <v>-0.16090104585680365</v>
      </c>
      <c r="G10" s="6"/>
      <c r="H10" s="6"/>
      <c r="I10" s="6"/>
      <c r="J10" s="6"/>
      <c r="K10" s="6"/>
      <c r="L10" s="6"/>
      <c r="M10" s="6"/>
      <c r="N10" s="6"/>
      <c r="O10" s="6"/>
      <c r="P10" s="10">
        <v>1213</v>
      </c>
      <c r="Q10" s="10">
        <v>1243</v>
      </c>
    </row>
    <row r="11" spans="1:17" ht="15.75">
      <c r="A11" s="22" t="s">
        <v>5</v>
      </c>
      <c r="B11" s="23">
        <v>446</v>
      </c>
      <c r="C11" s="23">
        <f t="shared" si="0"/>
        <v>13</v>
      </c>
      <c r="D11" s="24">
        <f t="shared" si="1"/>
        <v>3.002309468822162</v>
      </c>
      <c r="E11" s="23">
        <f t="shared" si="2"/>
        <v>33</v>
      </c>
      <c r="F11" s="24">
        <f t="shared" si="3"/>
        <v>7.990314769975782</v>
      </c>
      <c r="P11" s="5">
        <v>433</v>
      </c>
      <c r="Q11" s="5">
        <v>413</v>
      </c>
    </row>
    <row r="12" spans="1:17" s="11" customFormat="1" ht="15.75">
      <c r="A12" s="19" t="s">
        <v>6</v>
      </c>
      <c r="B12" s="20">
        <v>797</v>
      </c>
      <c r="C12" s="20">
        <f t="shared" si="0"/>
        <v>24</v>
      </c>
      <c r="D12" s="21">
        <f t="shared" si="1"/>
        <v>3.1047865459249664</v>
      </c>
      <c r="E12" s="20">
        <f t="shared" si="2"/>
        <v>50</v>
      </c>
      <c r="F12" s="21">
        <f t="shared" si="3"/>
        <v>6.693440428380185</v>
      </c>
      <c r="G12" s="6"/>
      <c r="H12" s="6"/>
      <c r="I12" s="6"/>
      <c r="J12" s="6"/>
      <c r="K12" s="6"/>
      <c r="L12" s="6"/>
      <c r="M12" s="6"/>
      <c r="N12" s="6"/>
      <c r="O12" s="6"/>
      <c r="P12" s="12">
        <v>773</v>
      </c>
      <c r="Q12" s="12">
        <v>747</v>
      </c>
    </row>
    <row r="13" spans="1:17" ht="15.75">
      <c r="A13" s="22" t="s">
        <v>7</v>
      </c>
      <c r="B13" s="23">
        <v>194</v>
      </c>
      <c r="C13" s="23">
        <f t="shared" si="0"/>
        <v>7</v>
      </c>
      <c r="D13" s="24">
        <f t="shared" si="1"/>
        <v>3.7433155080213822</v>
      </c>
      <c r="E13" s="23">
        <f t="shared" si="2"/>
        <v>-5</v>
      </c>
      <c r="F13" s="24">
        <f t="shared" si="3"/>
        <v>-2.5125628140703498</v>
      </c>
      <c r="P13" s="5">
        <v>187</v>
      </c>
      <c r="Q13" s="5">
        <v>199</v>
      </c>
    </row>
    <row r="14" spans="1:17" s="11" customFormat="1" ht="15.75">
      <c r="A14" s="19" t="s">
        <v>8</v>
      </c>
      <c r="B14" s="20">
        <v>292</v>
      </c>
      <c r="C14" s="20">
        <f t="shared" si="0"/>
        <v>4</v>
      </c>
      <c r="D14" s="21">
        <f t="shared" si="1"/>
        <v>1.3888888888888857</v>
      </c>
      <c r="E14" s="20">
        <f t="shared" si="2"/>
        <v>-14</v>
      </c>
      <c r="F14" s="21">
        <f t="shared" si="3"/>
        <v>-4.575163398692808</v>
      </c>
      <c r="G14" s="6"/>
      <c r="H14" s="6"/>
      <c r="I14" s="6"/>
      <c r="J14" s="6"/>
      <c r="K14" s="6"/>
      <c r="L14" s="6"/>
      <c r="M14" s="6"/>
      <c r="N14" s="6"/>
      <c r="O14" s="6"/>
      <c r="P14" s="12">
        <v>288</v>
      </c>
      <c r="Q14" s="12">
        <v>306</v>
      </c>
    </row>
    <row r="15" spans="1:17" ht="15.75">
      <c r="A15" s="22" t="s">
        <v>9</v>
      </c>
      <c r="B15" s="23">
        <v>612</v>
      </c>
      <c r="C15" s="23">
        <f t="shared" si="0"/>
        <v>39</v>
      </c>
      <c r="D15" s="24">
        <f t="shared" si="1"/>
        <v>6.806282722513089</v>
      </c>
      <c r="E15" s="23">
        <f t="shared" si="2"/>
        <v>16</v>
      </c>
      <c r="F15" s="24">
        <f t="shared" si="3"/>
        <v>2.6845637583892596</v>
      </c>
      <c r="P15" s="5">
        <v>573</v>
      </c>
      <c r="Q15" s="5">
        <v>596</v>
      </c>
    </row>
    <row r="16" spans="1:17" s="11" customFormat="1" ht="15.75">
      <c r="A16" s="19" t="s">
        <v>10</v>
      </c>
      <c r="B16" s="20">
        <v>380</v>
      </c>
      <c r="C16" s="20">
        <f t="shared" si="0"/>
        <v>11</v>
      </c>
      <c r="D16" s="21">
        <f t="shared" si="1"/>
        <v>2.9810298102981108</v>
      </c>
      <c r="E16" s="20">
        <f t="shared" si="2"/>
        <v>86</v>
      </c>
      <c r="F16" s="21">
        <f t="shared" si="3"/>
        <v>29.25170068027211</v>
      </c>
      <c r="G16" s="6"/>
      <c r="H16" s="6"/>
      <c r="I16" s="6"/>
      <c r="J16" s="6"/>
      <c r="K16" s="6"/>
      <c r="L16" s="6"/>
      <c r="M16" s="6"/>
      <c r="N16" s="6"/>
      <c r="O16" s="6"/>
      <c r="P16" s="12">
        <v>369</v>
      </c>
      <c r="Q16" s="12">
        <v>294</v>
      </c>
    </row>
    <row r="17" spans="1:17" ht="15.75">
      <c r="A17" s="22" t="s">
        <v>11</v>
      </c>
      <c r="B17" s="23">
        <v>486</v>
      </c>
      <c r="C17" s="23">
        <f t="shared" si="0"/>
        <v>46</v>
      </c>
      <c r="D17" s="24">
        <f t="shared" si="1"/>
        <v>10.454545454545453</v>
      </c>
      <c r="E17" s="23">
        <f t="shared" si="2"/>
        <v>55</v>
      </c>
      <c r="F17" s="24">
        <f t="shared" si="3"/>
        <v>12.761020881670532</v>
      </c>
      <c r="P17" s="5">
        <v>440</v>
      </c>
      <c r="Q17" s="5">
        <v>431</v>
      </c>
    </row>
    <row r="18" spans="1:17" s="11" customFormat="1" ht="15.75">
      <c r="A18" s="19" t="s">
        <v>12</v>
      </c>
      <c r="B18" s="20">
        <v>611</v>
      </c>
      <c r="C18" s="20">
        <f t="shared" si="0"/>
        <v>20</v>
      </c>
      <c r="D18" s="21">
        <f t="shared" si="1"/>
        <v>3.384094754653134</v>
      </c>
      <c r="E18" s="20">
        <f t="shared" si="2"/>
        <v>38</v>
      </c>
      <c r="F18" s="21">
        <f t="shared" si="3"/>
        <v>6.6317626527050635</v>
      </c>
      <c r="G18" s="6"/>
      <c r="H18" s="6"/>
      <c r="I18" s="6"/>
      <c r="J18" s="6"/>
      <c r="K18" s="6"/>
      <c r="L18" s="6"/>
      <c r="M18" s="6"/>
      <c r="N18" s="6"/>
      <c r="O18" s="6"/>
      <c r="P18" s="12">
        <v>591</v>
      </c>
      <c r="Q18" s="12">
        <v>573</v>
      </c>
    </row>
    <row r="19" spans="1:17" ht="15.75">
      <c r="A19" s="22" t="s">
        <v>13</v>
      </c>
      <c r="B19" s="23">
        <v>611</v>
      </c>
      <c r="C19" s="23">
        <f t="shared" si="0"/>
        <v>9</v>
      </c>
      <c r="D19" s="24">
        <f t="shared" si="1"/>
        <v>1.495016611295668</v>
      </c>
      <c r="E19" s="23">
        <f t="shared" si="2"/>
        <v>74</v>
      </c>
      <c r="F19" s="24">
        <f t="shared" si="3"/>
        <v>13.780260707635009</v>
      </c>
      <c r="P19" s="5">
        <v>602</v>
      </c>
      <c r="Q19" s="5">
        <v>537</v>
      </c>
    </row>
    <row r="20" spans="1:17" s="11" customFormat="1" ht="15.75">
      <c r="A20" s="19" t="s">
        <v>14</v>
      </c>
      <c r="B20" s="20">
        <v>344</v>
      </c>
      <c r="C20" s="20">
        <f t="shared" si="0"/>
        <v>3</v>
      </c>
      <c r="D20" s="21">
        <f t="shared" si="1"/>
        <v>0.8797653958944238</v>
      </c>
      <c r="E20" s="20">
        <f t="shared" si="2"/>
        <v>43</v>
      </c>
      <c r="F20" s="21">
        <f t="shared" si="3"/>
        <v>14.285714285714278</v>
      </c>
      <c r="G20" s="6"/>
      <c r="H20" s="6"/>
      <c r="I20" s="6"/>
      <c r="J20" s="6"/>
      <c r="K20" s="6"/>
      <c r="L20" s="6"/>
      <c r="M20" s="6"/>
      <c r="N20" s="6"/>
      <c r="O20" s="6"/>
      <c r="P20" s="12">
        <v>341</v>
      </c>
      <c r="Q20" s="12">
        <v>301</v>
      </c>
    </row>
    <row r="21" spans="1:17" ht="15.75">
      <c r="A21" s="22" t="s">
        <v>15</v>
      </c>
      <c r="B21" s="23">
        <v>135</v>
      </c>
      <c r="C21" s="23">
        <f t="shared" si="0"/>
        <v>9</v>
      </c>
      <c r="D21" s="24">
        <f t="shared" si="1"/>
        <v>7.142857142857139</v>
      </c>
      <c r="E21" s="23">
        <f t="shared" si="2"/>
        <v>23</v>
      </c>
      <c r="F21" s="24">
        <f t="shared" si="3"/>
        <v>20.535714285714278</v>
      </c>
      <c r="P21" s="5">
        <v>126</v>
      </c>
      <c r="Q21" s="5">
        <v>112</v>
      </c>
    </row>
    <row r="22" spans="1:17" s="11" customFormat="1" ht="15.75">
      <c r="A22" s="19" t="s">
        <v>16</v>
      </c>
      <c r="B22" s="20">
        <v>143</v>
      </c>
      <c r="C22" s="20">
        <f t="shared" si="0"/>
        <v>4</v>
      </c>
      <c r="D22" s="21">
        <f t="shared" si="1"/>
        <v>2.8776978417266292</v>
      </c>
      <c r="E22" s="20">
        <f t="shared" si="2"/>
        <v>42</v>
      </c>
      <c r="F22" s="21">
        <f t="shared" si="3"/>
        <v>41.584158415841586</v>
      </c>
      <c r="G22" s="6"/>
      <c r="H22" s="6"/>
      <c r="I22" s="6"/>
      <c r="J22" s="6"/>
      <c r="K22" s="6"/>
      <c r="L22" s="6"/>
      <c r="M22" s="6"/>
      <c r="N22" s="6"/>
      <c r="O22" s="6"/>
      <c r="P22" s="12">
        <v>139</v>
      </c>
      <c r="Q22" s="12">
        <v>101</v>
      </c>
    </row>
    <row r="23" spans="1:17" ht="15.75">
      <c r="A23" s="22" t="s">
        <v>17</v>
      </c>
      <c r="B23" s="23">
        <v>142</v>
      </c>
      <c r="C23" s="23">
        <f t="shared" si="0"/>
        <v>3</v>
      </c>
      <c r="D23" s="24">
        <f t="shared" si="1"/>
        <v>2.1582733812949755</v>
      </c>
      <c r="E23" s="23">
        <f t="shared" si="2"/>
        <v>4</v>
      </c>
      <c r="F23" s="24">
        <f t="shared" si="3"/>
        <v>2.8985507246376727</v>
      </c>
      <c r="P23" s="5">
        <v>139</v>
      </c>
      <c r="Q23" s="5">
        <v>138</v>
      </c>
    </row>
    <row r="24" spans="1:17" s="11" customFormat="1" ht="15.75">
      <c r="A24" s="19" t="s">
        <v>18</v>
      </c>
      <c r="B24" s="20">
        <v>182</v>
      </c>
      <c r="C24" s="20">
        <f t="shared" si="0"/>
        <v>9</v>
      </c>
      <c r="D24" s="21">
        <f t="shared" si="1"/>
        <v>5.202312138728331</v>
      </c>
      <c r="E24" s="20">
        <f t="shared" si="2"/>
        <v>19</v>
      </c>
      <c r="F24" s="21">
        <f t="shared" si="3"/>
        <v>11.65644171779141</v>
      </c>
      <c r="G24" s="6"/>
      <c r="H24" s="6"/>
      <c r="I24" s="6"/>
      <c r="J24" s="6"/>
      <c r="K24" s="6"/>
      <c r="L24" s="6"/>
      <c r="M24" s="6"/>
      <c r="N24" s="6"/>
      <c r="O24" s="6"/>
      <c r="P24" s="12">
        <v>173</v>
      </c>
      <c r="Q24" s="12">
        <v>163</v>
      </c>
    </row>
    <row r="25" spans="1:17" s="6" customFormat="1" ht="31.5">
      <c r="A25" s="25" t="s">
        <v>19</v>
      </c>
      <c r="B25" s="26">
        <f>SUM(B10:B24)</f>
        <v>6616</v>
      </c>
      <c r="C25" s="26">
        <f t="shared" si="0"/>
        <v>229</v>
      </c>
      <c r="D25" s="27">
        <f t="shared" si="1"/>
        <v>3.5854078597150334</v>
      </c>
      <c r="E25" s="26">
        <f t="shared" si="2"/>
        <v>462</v>
      </c>
      <c r="F25" s="27">
        <f t="shared" si="3"/>
        <v>7.50731231719206</v>
      </c>
      <c r="P25" s="15">
        <f>SUM(P10:P24)</f>
        <v>6387</v>
      </c>
      <c r="Q25" s="15">
        <f>SUM(Q10:Q24)</f>
        <v>6154</v>
      </c>
    </row>
    <row r="26" spans="1:15" s="11" customFormat="1" ht="29.25" customHeight="1">
      <c r="A26" s="81" t="s">
        <v>20</v>
      </c>
      <c r="B26" s="81"/>
      <c r="C26" s="81"/>
      <c r="D26" s="81"/>
      <c r="E26" s="81"/>
      <c r="F26" s="81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21</v>
      </c>
      <c r="B27" s="23">
        <v>497</v>
      </c>
      <c r="C27" s="23">
        <f aca="true" t="shared" si="4" ref="C27:C33">B27-P27</f>
        <v>12</v>
      </c>
      <c r="D27" s="24">
        <f aca="true" t="shared" si="5" ref="D27:D33">B27/P27*100-100</f>
        <v>2.4742268041237025</v>
      </c>
      <c r="E27" s="23">
        <f aca="true" t="shared" si="6" ref="E27:E33">B27-Q27</f>
        <v>7</v>
      </c>
      <c r="F27" s="24">
        <f aca="true" t="shared" si="7" ref="F27:F33">B27/Q27*100-100</f>
        <v>1.4285714285714164</v>
      </c>
      <c r="P27" s="7">
        <v>485</v>
      </c>
      <c r="Q27" s="7">
        <v>490</v>
      </c>
    </row>
    <row r="28" spans="1:17" s="11" customFormat="1" ht="15.75">
      <c r="A28" s="19" t="s">
        <v>22</v>
      </c>
      <c r="B28" s="20">
        <v>330</v>
      </c>
      <c r="C28" s="20">
        <f t="shared" si="4"/>
        <v>6</v>
      </c>
      <c r="D28" s="21">
        <f t="shared" si="5"/>
        <v>1.8518518518518619</v>
      </c>
      <c r="E28" s="20">
        <f t="shared" si="6"/>
        <v>-51</v>
      </c>
      <c r="F28" s="21">
        <f t="shared" si="7"/>
        <v>-13.38582677165354</v>
      </c>
      <c r="G28" s="6"/>
      <c r="H28" s="6"/>
      <c r="I28" s="6"/>
      <c r="J28" s="6"/>
      <c r="K28" s="6"/>
      <c r="L28" s="6"/>
      <c r="M28" s="6"/>
      <c r="N28" s="6"/>
      <c r="O28" s="6"/>
      <c r="P28" s="13">
        <v>324</v>
      </c>
      <c r="Q28" s="13">
        <v>381</v>
      </c>
    </row>
    <row r="29" spans="1:17" ht="15.75">
      <c r="A29" s="22" t="s">
        <v>23</v>
      </c>
      <c r="B29" s="23">
        <v>135</v>
      </c>
      <c r="C29" s="23">
        <f t="shared" si="4"/>
        <v>19</v>
      </c>
      <c r="D29" s="24">
        <f t="shared" si="5"/>
        <v>16.379310344827587</v>
      </c>
      <c r="E29" s="23">
        <f t="shared" si="6"/>
        <v>-17</v>
      </c>
      <c r="F29" s="24">
        <f t="shared" si="7"/>
        <v>-11.18421052631578</v>
      </c>
      <c r="P29" s="7">
        <v>116</v>
      </c>
      <c r="Q29" s="7">
        <v>152</v>
      </c>
    </row>
    <row r="30" spans="1:17" s="11" customFormat="1" ht="15.75">
      <c r="A30" s="19" t="s">
        <v>24</v>
      </c>
      <c r="B30" s="20">
        <v>306</v>
      </c>
      <c r="C30" s="20">
        <f t="shared" si="4"/>
        <v>7</v>
      </c>
      <c r="D30" s="21">
        <f t="shared" si="5"/>
        <v>2.341137123745824</v>
      </c>
      <c r="E30" s="20">
        <f t="shared" si="6"/>
        <v>44</v>
      </c>
      <c r="F30" s="21">
        <f t="shared" si="7"/>
        <v>16.793893129770993</v>
      </c>
      <c r="G30" s="6"/>
      <c r="H30" s="6"/>
      <c r="I30" s="6"/>
      <c r="J30" s="6"/>
      <c r="K30" s="6"/>
      <c r="L30" s="6"/>
      <c r="M30" s="6"/>
      <c r="N30" s="6"/>
      <c r="O30" s="6"/>
      <c r="P30" s="13">
        <v>299</v>
      </c>
      <c r="Q30" s="13">
        <v>262</v>
      </c>
    </row>
    <row r="31" spans="1:17" ht="15.75">
      <c r="A31" s="22" t="s">
        <v>25</v>
      </c>
      <c r="B31" s="23">
        <v>230</v>
      </c>
      <c r="C31" s="23">
        <f t="shared" si="4"/>
        <v>5</v>
      </c>
      <c r="D31" s="24">
        <f t="shared" si="5"/>
        <v>2.2222222222222143</v>
      </c>
      <c r="E31" s="23">
        <f t="shared" si="6"/>
        <v>2</v>
      </c>
      <c r="F31" s="24">
        <f t="shared" si="7"/>
        <v>0.8771929824561369</v>
      </c>
      <c r="P31" s="7">
        <v>225</v>
      </c>
      <c r="Q31" s="7">
        <v>228</v>
      </c>
    </row>
    <row r="32" spans="1:17" s="11" customFormat="1" ht="15.75">
      <c r="A32" s="19" t="s">
        <v>26</v>
      </c>
      <c r="B32" s="20">
        <v>103</v>
      </c>
      <c r="C32" s="20">
        <f t="shared" si="4"/>
        <v>13</v>
      </c>
      <c r="D32" s="21">
        <f t="shared" si="5"/>
        <v>14.444444444444443</v>
      </c>
      <c r="E32" s="20">
        <f t="shared" si="6"/>
        <v>38</v>
      </c>
      <c r="F32" s="21">
        <f t="shared" si="7"/>
        <v>58.46153846153845</v>
      </c>
      <c r="G32" s="6"/>
      <c r="H32" s="6"/>
      <c r="I32" s="6"/>
      <c r="J32" s="6"/>
      <c r="K32" s="6"/>
      <c r="L32" s="6"/>
      <c r="M32" s="6"/>
      <c r="N32" s="6"/>
      <c r="O32" s="6"/>
      <c r="P32" s="13">
        <v>90</v>
      </c>
      <c r="Q32" s="13">
        <v>65</v>
      </c>
    </row>
    <row r="33" spans="1:17" s="6" customFormat="1" ht="15.75">
      <c r="A33" s="25" t="s">
        <v>27</v>
      </c>
      <c r="B33" s="26">
        <f>SUM(B27:B32)</f>
        <v>1601</v>
      </c>
      <c r="C33" s="26">
        <f t="shared" si="4"/>
        <v>62</v>
      </c>
      <c r="D33" s="27">
        <f t="shared" si="5"/>
        <v>4.02858999350228</v>
      </c>
      <c r="E33" s="26">
        <f t="shared" si="6"/>
        <v>23</v>
      </c>
      <c r="F33" s="27">
        <f t="shared" si="7"/>
        <v>1.4575411913815088</v>
      </c>
      <c r="P33" s="14">
        <f>SUM(P27:P32)</f>
        <v>1539</v>
      </c>
      <c r="Q33" s="14">
        <f>SUM(Q27:Q32)</f>
        <v>1578</v>
      </c>
    </row>
    <row r="34" spans="1:15" s="11" customFormat="1" ht="27.75" customHeight="1">
      <c r="A34" s="81" t="s">
        <v>28</v>
      </c>
      <c r="B34" s="81"/>
      <c r="C34" s="81"/>
      <c r="D34" s="81"/>
      <c r="E34" s="81"/>
      <c r="F34" s="81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29</v>
      </c>
      <c r="B35" s="23">
        <v>591</v>
      </c>
      <c r="C35" s="23">
        <f aca="true" t="shared" si="8" ref="C35:C42">B35-P35</f>
        <v>40</v>
      </c>
      <c r="D35" s="24">
        <f aca="true" t="shared" si="9" ref="D35:D42">B35/P35*100-100</f>
        <v>7.259528130671498</v>
      </c>
      <c r="E35" s="23">
        <f aca="true" t="shared" si="10" ref="E35:E42">B35-Q35</f>
        <v>67</v>
      </c>
      <c r="F35" s="24">
        <f aca="true" t="shared" si="11" ref="F35:F42">B35/Q35*100-100</f>
        <v>12.786259541984734</v>
      </c>
      <c r="P35" s="7">
        <v>551</v>
      </c>
      <c r="Q35" s="7">
        <v>524</v>
      </c>
    </row>
    <row r="36" spans="1:17" s="11" customFormat="1" ht="15.75">
      <c r="A36" s="19" t="s">
        <v>30</v>
      </c>
      <c r="B36" s="20">
        <v>255</v>
      </c>
      <c r="C36" s="20">
        <f t="shared" si="8"/>
        <v>6</v>
      </c>
      <c r="D36" s="21">
        <f t="shared" si="9"/>
        <v>2.409638554216869</v>
      </c>
      <c r="E36" s="20">
        <f t="shared" si="10"/>
        <v>-6</v>
      </c>
      <c r="F36" s="21">
        <f t="shared" si="11"/>
        <v>-2.2988505747126453</v>
      </c>
      <c r="G36" s="6"/>
      <c r="H36" s="6"/>
      <c r="I36" s="6"/>
      <c r="J36" s="6"/>
      <c r="K36" s="6"/>
      <c r="L36" s="6"/>
      <c r="M36" s="6"/>
      <c r="N36" s="6"/>
      <c r="O36" s="6"/>
      <c r="P36" s="13">
        <v>249</v>
      </c>
      <c r="Q36" s="13">
        <v>261</v>
      </c>
    </row>
    <row r="37" spans="1:17" ht="15.75">
      <c r="A37" s="22" t="s">
        <v>31</v>
      </c>
      <c r="B37" s="23">
        <v>163</v>
      </c>
      <c r="C37" s="23">
        <f t="shared" si="8"/>
        <v>6</v>
      </c>
      <c r="D37" s="24">
        <f t="shared" si="9"/>
        <v>3.8216560509554114</v>
      </c>
      <c r="E37" s="23">
        <f t="shared" si="10"/>
        <v>5</v>
      </c>
      <c r="F37" s="24">
        <f t="shared" si="11"/>
        <v>3.1645569620253156</v>
      </c>
      <c r="P37" s="7">
        <v>157</v>
      </c>
      <c r="Q37" s="7">
        <v>158</v>
      </c>
    </row>
    <row r="38" spans="1:17" s="11" customFormat="1" ht="15.75">
      <c r="A38" s="19" t="s">
        <v>32</v>
      </c>
      <c r="B38" s="20">
        <v>276</v>
      </c>
      <c r="C38" s="20">
        <f t="shared" si="8"/>
        <v>11</v>
      </c>
      <c r="D38" s="21">
        <f t="shared" si="9"/>
        <v>4.15094339622641</v>
      </c>
      <c r="E38" s="20">
        <f t="shared" si="10"/>
        <v>91</v>
      </c>
      <c r="F38" s="21">
        <f t="shared" si="11"/>
        <v>49.18918918918919</v>
      </c>
      <c r="G38" s="6"/>
      <c r="H38" s="6"/>
      <c r="I38" s="6"/>
      <c r="J38" s="6"/>
      <c r="K38" s="6"/>
      <c r="L38" s="6"/>
      <c r="M38" s="6"/>
      <c r="N38" s="6"/>
      <c r="O38" s="6"/>
      <c r="P38" s="13">
        <v>265</v>
      </c>
      <c r="Q38" s="13">
        <v>185</v>
      </c>
    </row>
    <row r="39" spans="1:17" ht="15.75">
      <c r="A39" s="22" t="s">
        <v>33</v>
      </c>
      <c r="B39" s="23">
        <v>220</v>
      </c>
      <c r="C39" s="23">
        <f t="shared" si="8"/>
        <v>30</v>
      </c>
      <c r="D39" s="24">
        <f t="shared" si="9"/>
        <v>15.789473684210535</v>
      </c>
      <c r="E39" s="23">
        <f t="shared" si="10"/>
        <v>32</v>
      </c>
      <c r="F39" s="24">
        <f t="shared" si="11"/>
        <v>17.02127659574468</v>
      </c>
      <c r="P39" s="7">
        <v>190</v>
      </c>
      <c r="Q39" s="7">
        <v>188</v>
      </c>
    </row>
    <row r="40" spans="1:17" s="11" customFormat="1" ht="15.75">
      <c r="A40" s="19" t="s">
        <v>34</v>
      </c>
      <c r="B40" s="20">
        <v>138</v>
      </c>
      <c r="C40" s="20">
        <f t="shared" si="8"/>
        <v>14</v>
      </c>
      <c r="D40" s="21">
        <f t="shared" si="9"/>
        <v>11.290322580645153</v>
      </c>
      <c r="E40" s="20">
        <f t="shared" si="10"/>
        <v>0</v>
      </c>
      <c r="F40" s="21">
        <f t="shared" si="11"/>
        <v>0</v>
      </c>
      <c r="G40" s="6"/>
      <c r="H40" s="6"/>
      <c r="I40" s="6"/>
      <c r="J40" s="6"/>
      <c r="K40" s="6"/>
      <c r="L40" s="6"/>
      <c r="M40" s="6"/>
      <c r="N40" s="6"/>
      <c r="O40" s="6"/>
      <c r="P40" s="13">
        <v>124</v>
      </c>
      <c r="Q40" s="13">
        <v>138</v>
      </c>
    </row>
    <row r="41" spans="1:17" s="6" customFormat="1" ht="15.75">
      <c r="A41" s="25" t="s">
        <v>35</v>
      </c>
      <c r="B41" s="26">
        <f>SUM(B35:B40)</f>
        <v>1643</v>
      </c>
      <c r="C41" s="26">
        <f t="shared" si="8"/>
        <v>107</v>
      </c>
      <c r="D41" s="27">
        <f t="shared" si="9"/>
        <v>6.966145833333329</v>
      </c>
      <c r="E41" s="26">
        <f t="shared" si="10"/>
        <v>189</v>
      </c>
      <c r="F41" s="27">
        <f t="shared" si="11"/>
        <v>12.998624484181562</v>
      </c>
      <c r="P41" s="14">
        <f>SUM(P35:P40)</f>
        <v>1536</v>
      </c>
      <c r="Q41" s="14">
        <f>SUM(Q35:Q40)</f>
        <v>1454</v>
      </c>
    </row>
    <row r="42" spans="1:17" s="16" customFormat="1" ht="28.5">
      <c r="A42" s="18" t="s">
        <v>36</v>
      </c>
      <c r="B42" s="28">
        <f>B41+B33+B25</f>
        <v>9860</v>
      </c>
      <c r="C42" s="28">
        <f t="shared" si="8"/>
        <v>398</v>
      </c>
      <c r="D42" s="29">
        <f t="shared" si="9"/>
        <v>4.206298879729459</v>
      </c>
      <c r="E42" s="28">
        <f t="shared" si="10"/>
        <v>674</v>
      </c>
      <c r="F42" s="29">
        <f t="shared" si="11"/>
        <v>7.337252340518191</v>
      </c>
      <c r="G42" s="79"/>
      <c r="H42" s="79"/>
      <c r="I42" s="79"/>
      <c r="J42" s="79"/>
      <c r="K42" s="79"/>
      <c r="L42" s="79"/>
      <c r="M42" s="79"/>
      <c r="N42" s="79"/>
      <c r="O42" s="79"/>
      <c r="P42" s="17">
        <f>P41+P33+P25</f>
        <v>9462</v>
      </c>
      <c r="Q42" s="17">
        <f>Q41+Q33+Q25</f>
        <v>9186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35"/>
  <sheetViews>
    <sheetView workbookViewId="0" topLeftCell="A1">
      <pane xSplit="4" topLeftCell="E1" activePane="topRight" state="frozen"/>
      <selection pane="topLeft" activeCell="A9" sqref="A9:F9"/>
      <selection pane="topRight" activeCell="A1" sqref="A1:D1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36.33203125" style="30" customWidth="1"/>
    <col min="6" max="6" width="45.5" style="30" customWidth="1"/>
    <col min="7" max="9" width="12" style="30" customWidth="1"/>
    <col min="10" max="10" width="12.16015625" style="30" customWidth="1"/>
    <col min="11" max="11" width="12" style="30" customWidth="1"/>
    <col min="12" max="14" width="9.33203125" style="30" customWidth="1"/>
    <col min="15" max="15" width="12.16015625" style="30" customWidth="1"/>
    <col min="16" max="16" width="12" style="30" customWidth="1"/>
    <col min="17" max="19" width="9.33203125" style="30" customWidth="1"/>
    <col min="20" max="20" width="12.16015625" style="30" customWidth="1"/>
    <col min="21" max="16384" width="12" style="30" customWidth="1"/>
  </cols>
  <sheetData>
    <row r="1" spans="1:4" ht="15.75">
      <c r="A1" s="98" t="s">
        <v>48</v>
      </c>
      <c r="B1" s="98"/>
      <c r="C1" s="98"/>
      <c r="D1" s="98"/>
    </row>
    <row r="2" spans="1:6" ht="15.75">
      <c r="A2" s="89" t="s">
        <v>37</v>
      </c>
      <c r="B2" s="89"/>
      <c r="C2" s="89"/>
      <c r="D2" s="89"/>
      <c r="E2" s="1"/>
      <c r="F2" s="1"/>
    </row>
    <row r="3" spans="1:4" ht="15.75">
      <c r="A3" s="99" t="s">
        <v>104</v>
      </c>
      <c r="B3" s="100"/>
      <c r="C3" s="100"/>
      <c r="D3" s="100"/>
    </row>
    <row r="4" spans="1:4" ht="9" customHeight="1">
      <c r="A4" s="31"/>
      <c r="B4" s="31"/>
      <c r="C4" s="31"/>
      <c r="D4" s="32"/>
    </row>
    <row r="5" spans="1:4" ht="21" customHeight="1">
      <c r="A5" s="94" t="s">
        <v>49</v>
      </c>
      <c r="B5" s="101" t="s">
        <v>50</v>
      </c>
      <c r="C5" s="104" t="s">
        <v>51</v>
      </c>
      <c r="D5" s="105"/>
    </row>
    <row r="6" spans="1:20" ht="28.5" customHeight="1">
      <c r="A6" s="95"/>
      <c r="B6" s="102"/>
      <c r="C6" s="101" t="s">
        <v>52</v>
      </c>
      <c r="D6" s="101" t="s">
        <v>53</v>
      </c>
      <c r="G6" s="97" t="s">
        <v>104</v>
      </c>
      <c r="H6" s="97"/>
      <c r="I6" s="97"/>
      <c r="J6" s="97"/>
      <c r="L6" s="97" t="s">
        <v>1</v>
      </c>
      <c r="M6" s="97"/>
      <c r="N6" s="97"/>
      <c r="O6" s="97"/>
      <c r="Q6" s="97" t="s">
        <v>106</v>
      </c>
      <c r="R6" s="97"/>
      <c r="S6" s="97"/>
      <c r="T6" s="97"/>
    </row>
    <row r="7" spans="1:20" ht="26.25" customHeight="1">
      <c r="A7" s="96"/>
      <c r="B7" s="103"/>
      <c r="C7" s="103"/>
      <c r="D7" s="103"/>
      <c r="G7" s="57" t="s">
        <v>88</v>
      </c>
      <c r="H7" s="57" t="s">
        <v>89</v>
      </c>
      <c r="I7" s="57" t="s">
        <v>90</v>
      </c>
      <c r="J7" s="57" t="s">
        <v>91</v>
      </c>
      <c r="L7" s="57" t="s">
        <v>88</v>
      </c>
      <c r="M7" s="57" t="s">
        <v>89</v>
      </c>
      <c r="N7" s="57" t="s">
        <v>90</v>
      </c>
      <c r="O7" s="57" t="s">
        <v>91</v>
      </c>
      <c r="Q7" s="57" t="s">
        <v>88</v>
      </c>
      <c r="R7" s="57" t="s">
        <v>89</v>
      </c>
      <c r="S7" s="57" t="s">
        <v>90</v>
      </c>
      <c r="T7" s="57" t="s">
        <v>91</v>
      </c>
    </row>
    <row r="8" spans="1:20" ht="24" customHeight="1">
      <c r="A8" s="33" t="s">
        <v>54</v>
      </c>
      <c r="B8" s="33"/>
      <c r="C8" s="33"/>
      <c r="D8" s="33"/>
      <c r="G8" s="33"/>
      <c r="H8" s="33"/>
      <c r="I8" s="33"/>
      <c r="J8" s="33"/>
      <c r="L8" s="33"/>
      <c r="M8" s="33"/>
      <c r="N8" s="33"/>
      <c r="O8" s="33"/>
      <c r="Q8" s="33"/>
      <c r="R8" s="33"/>
      <c r="S8" s="33"/>
      <c r="T8" s="33"/>
    </row>
    <row r="9" spans="1:20" ht="15.75">
      <c r="A9" s="34" t="s">
        <v>55</v>
      </c>
      <c r="B9" s="35">
        <f>J9</f>
        <v>52784</v>
      </c>
      <c r="C9" s="36">
        <f>B9/$B$11*100</f>
        <v>56.525417376125766</v>
      </c>
      <c r="D9" s="36">
        <f>T9/$T$11*100</f>
        <v>56.548836197520124</v>
      </c>
      <c r="G9" s="35">
        <v>34366</v>
      </c>
      <c r="H9" s="35">
        <v>9134</v>
      </c>
      <c r="I9" s="35">
        <v>9284</v>
      </c>
      <c r="J9" s="35">
        <f>SUM(G9:I9)</f>
        <v>52784</v>
      </c>
      <c r="L9" s="35">
        <v>33304</v>
      </c>
      <c r="M9" s="35">
        <v>8713</v>
      </c>
      <c r="N9" s="35">
        <v>8892</v>
      </c>
      <c r="O9" s="35">
        <f>SUM(L9:N9)</f>
        <v>50909</v>
      </c>
      <c r="Q9" s="35">
        <v>33802</v>
      </c>
      <c r="R9" s="35">
        <v>9161</v>
      </c>
      <c r="S9" s="35">
        <v>9028</v>
      </c>
      <c r="T9" s="35">
        <f>SUM(Q9:S9)</f>
        <v>51991</v>
      </c>
    </row>
    <row r="10" spans="1:20" s="40" customFormat="1" ht="15.75">
      <c r="A10" s="37" t="s">
        <v>56</v>
      </c>
      <c r="B10" s="38">
        <f aca="true" t="shared" si="0" ref="B10:B47">J10</f>
        <v>40597</v>
      </c>
      <c r="C10" s="39">
        <f aca="true" t="shared" si="1" ref="C10:C47">B10/$B$11*100</f>
        <v>43.474582623874234</v>
      </c>
      <c r="D10" s="39">
        <f aca="true" t="shared" si="2" ref="D10:D47">T10/$T$11*100</f>
        <v>43.45116380247988</v>
      </c>
      <c r="G10" s="38">
        <v>25510</v>
      </c>
      <c r="H10" s="38">
        <v>7601</v>
      </c>
      <c r="I10" s="38">
        <v>7486</v>
      </c>
      <c r="J10" s="38">
        <f aca="true" t="shared" si="3" ref="J10:J47">SUM(G10:I10)</f>
        <v>40597</v>
      </c>
      <c r="L10" s="38">
        <v>24818</v>
      </c>
      <c r="M10" s="38">
        <v>7332</v>
      </c>
      <c r="N10" s="38">
        <v>7386</v>
      </c>
      <c r="O10" s="38">
        <f>SUM(L10:N10)</f>
        <v>39536</v>
      </c>
      <c r="Q10" s="38">
        <v>24989</v>
      </c>
      <c r="R10" s="38">
        <v>7926</v>
      </c>
      <c r="S10" s="38">
        <v>7034</v>
      </c>
      <c r="T10" s="38">
        <f aca="true" t="shared" si="4" ref="T10:T47">SUM(Q10:S10)</f>
        <v>39949</v>
      </c>
    </row>
    <row r="11" spans="1:20" s="44" customFormat="1" ht="20.25" customHeight="1">
      <c r="A11" s="41" t="s">
        <v>57</v>
      </c>
      <c r="B11" s="42">
        <f t="shared" si="0"/>
        <v>93381</v>
      </c>
      <c r="C11" s="43">
        <f t="shared" si="1"/>
        <v>100</v>
      </c>
      <c r="D11" s="43">
        <f t="shared" si="2"/>
        <v>100</v>
      </c>
      <c r="G11" s="42">
        <v>59876</v>
      </c>
      <c r="H11" s="42">
        <v>16735</v>
      </c>
      <c r="I11" s="42">
        <v>16770</v>
      </c>
      <c r="J11" s="42">
        <f t="shared" si="3"/>
        <v>93381</v>
      </c>
      <c r="L11" s="42">
        <v>58122</v>
      </c>
      <c r="M11" s="42">
        <f>SUM(M9:M10)</f>
        <v>16045</v>
      </c>
      <c r="N11" s="42">
        <f>SUM(N9:N10)</f>
        <v>16278</v>
      </c>
      <c r="O11" s="42">
        <f>SUM(L11:N11)</f>
        <v>90445</v>
      </c>
      <c r="Q11" s="42">
        <v>58791</v>
      </c>
      <c r="R11" s="42">
        <v>17087</v>
      </c>
      <c r="S11" s="42">
        <v>16062</v>
      </c>
      <c r="T11" s="42">
        <f t="shared" si="4"/>
        <v>91940</v>
      </c>
    </row>
    <row r="12" spans="1:20" s="40" customFormat="1" ht="24" customHeight="1">
      <c r="A12" s="45" t="s">
        <v>58</v>
      </c>
      <c r="B12" s="38"/>
      <c r="C12" s="39"/>
      <c r="D12" s="39"/>
      <c r="G12" s="38"/>
      <c r="H12" s="38"/>
      <c r="I12" s="38"/>
      <c r="J12" s="38"/>
      <c r="L12" s="38"/>
      <c r="M12" s="38"/>
      <c r="N12" s="38"/>
      <c r="O12" s="38"/>
      <c r="Q12" s="38"/>
      <c r="R12" s="38"/>
      <c r="S12" s="38"/>
      <c r="T12" s="38"/>
    </row>
    <row r="13" spans="1:20" ht="15.75">
      <c r="A13" s="34" t="s">
        <v>59</v>
      </c>
      <c r="B13" s="35">
        <f t="shared" si="0"/>
        <v>33977</v>
      </c>
      <c r="C13" s="36">
        <f t="shared" si="1"/>
        <v>36.38534605540742</v>
      </c>
      <c r="D13" s="36">
        <f t="shared" si="2"/>
        <v>36.03545790733087</v>
      </c>
      <c r="G13" s="35">
        <v>22319</v>
      </c>
      <c r="H13" s="35">
        <v>5879</v>
      </c>
      <c r="I13" s="35">
        <v>5779</v>
      </c>
      <c r="J13" s="35">
        <f t="shared" si="3"/>
        <v>33977</v>
      </c>
      <c r="L13" s="35">
        <v>21595</v>
      </c>
      <c r="M13" s="35">
        <v>5589</v>
      </c>
      <c r="N13" s="35">
        <v>5568</v>
      </c>
      <c r="O13" s="35">
        <f aca="true" t="shared" si="5" ref="O13:O18">SUM(L13:N13)</f>
        <v>32752</v>
      </c>
      <c r="Q13" s="35">
        <v>21639</v>
      </c>
      <c r="R13" s="35">
        <v>5923</v>
      </c>
      <c r="S13" s="35">
        <v>5569</v>
      </c>
      <c r="T13" s="35">
        <f t="shared" si="4"/>
        <v>33131</v>
      </c>
    </row>
    <row r="14" spans="1:20" s="40" customFormat="1" ht="15.75">
      <c r="A14" s="37" t="s">
        <v>60</v>
      </c>
      <c r="B14" s="38">
        <f t="shared" si="0"/>
        <v>17705</v>
      </c>
      <c r="C14" s="39">
        <f t="shared" si="1"/>
        <v>18.9599597348497</v>
      </c>
      <c r="D14" s="39">
        <f t="shared" si="2"/>
        <v>19.650859256036547</v>
      </c>
      <c r="G14" s="38">
        <v>9041</v>
      </c>
      <c r="H14" s="38">
        <v>4009</v>
      </c>
      <c r="I14" s="38">
        <v>4655</v>
      </c>
      <c r="J14" s="38">
        <f t="shared" si="3"/>
        <v>17705</v>
      </c>
      <c r="L14" s="38">
        <v>8782</v>
      </c>
      <c r="M14" s="38">
        <v>3868</v>
      </c>
      <c r="N14" s="38">
        <v>4541</v>
      </c>
      <c r="O14" s="38">
        <f t="shared" si="5"/>
        <v>17191</v>
      </c>
      <c r="Q14" s="38">
        <v>9113</v>
      </c>
      <c r="R14" s="38">
        <v>4321</v>
      </c>
      <c r="S14" s="38">
        <v>4633</v>
      </c>
      <c r="T14" s="38">
        <f t="shared" si="4"/>
        <v>18067</v>
      </c>
    </row>
    <row r="15" spans="1:20" ht="15.75">
      <c r="A15" s="34" t="s">
        <v>61</v>
      </c>
      <c r="B15" s="35">
        <f t="shared" si="0"/>
        <v>29225</v>
      </c>
      <c r="C15" s="36">
        <f t="shared" si="1"/>
        <v>31.29651642197021</v>
      </c>
      <c r="D15" s="36">
        <f t="shared" si="2"/>
        <v>31.477050250163153</v>
      </c>
      <c r="G15" s="35">
        <v>20747</v>
      </c>
      <c r="H15" s="35">
        <v>4326</v>
      </c>
      <c r="I15" s="35">
        <v>4152</v>
      </c>
      <c r="J15" s="35">
        <f t="shared" si="3"/>
        <v>29225</v>
      </c>
      <c r="L15" s="35">
        <v>20229</v>
      </c>
      <c r="M15" s="35">
        <v>4099</v>
      </c>
      <c r="N15" s="35">
        <v>4049</v>
      </c>
      <c r="O15" s="35">
        <f t="shared" si="5"/>
        <v>28377</v>
      </c>
      <c r="Q15" s="35">
        <v>20711</v>
      </c>
      <c r="R15" s="35">
        <v>4341</v>
      </c>
      <c r="S15" s="35">
        <v>3888</v>
      </c>
      <c r="T15" s="35">
        <f t="shared" si="4"/>
        <v>28940</v>
      </c>
    </row>
    <row r="16" spans="1:20" s="40" customFormat="1" ht="15.75">
      <c r="A16" s="37" t="s">
        <v>62</v>
      </c>
      <c r="B16" s="38">
        <f t="shared" si="0"/>
        <v>80817</v>
      </c>
      <c r="C16" s="39">
        <f t="shared" si="1"/>
        <v>86.5454428631092</v>
      </c>
      <c r="D16" s="39">
        <f t="shared" si="2"/>
        <v>87.16336741353057</v>
      </c>
      <c r="G16" s="38">
        <v>52107</v>
      </c>
      <c r="H16" s="38">
        <v>14124</v>
      </c>
      <c r="I16" s="38">
        <v>14586</v>
      </c>
      <c r="J16" s="38">
        <f t="shared" si="3"/>
        <v>80817</v>
      </c>
      <c r="L16" s="38">
        <v>50606</v>
      </c>
      <c r="M16" s="38">
        <v>13556</v>
      </c>
      <c r="N16" s="38">
        <v>14158</v>
      </c>
      <c r="O16" s="38">
        <f t="shared" si="5"/>
        <v>78320</v>
      </c>
      <c r="Q16" s="38">
        <v>51463</v>
      </c>
      <c r="R16" s="38">
        <v>14585</v>
      </c>
      <c r="S16" s="38">
        <v>14090</v>
      </c>
      <c r="T16" s="38">
        <f t="shared" si="4"/>
        <v>80138</v>
      </c>
    </row>
    <row r="17" spans="1:20" ht="15.75">
      <c r="A17" s="34" t="s">
        <v>63</v>
      </c>
      <c r="B17" s="35">
        <f t="shared" si="0"/>
        <v>12564</v>
      </c>
      <c r="C17" s="36">
        <f t="shared" si="1"/>
        <v>13.454557136890802</v>
      </c>
      <c r="D17" s="36">
        <f t="shared" si="2"/>
        <v>12.836632586469438</v>
      </c>
      <c r="G17" s="35">
        <v>7769</v>
      </c>
      <c r="H17" s="35">
        <v>2611</v>
      </c>
      <c r="I17" s="35">
        <v>2184</v>
      </c>
      <c r="J17" s="35">
        <f t="shared" si="3"/>
        <v>12564</v>
      </c>
      <c r="L17" s="35">
        <v>7516</v>
      </c>
      <c r="M17" s="35">
        <v>2489</v>
      </c>
      <c r="N17" s="35">
        <v>2120</v>
      </c>
      <c r="O17" s="35">
        <f t="shared" si="5"/>
        <v>12125</v>
      </c>
      <c r="Q17" s="35">
        <v>7328</v>
      </c>
      <c r="R17" s="35">
        <v>2502</v>
      </c>
      <c r="S17" s="35">
        <v>1972</v>
      </c>
      <c r="T17" s="35">
        <f t="shared" si="4"/>
        <v>11802</v>
      </c>
    </row>
    <row r="18" spans="1:20" s="49" customFormat="1" ht="20.25" customHeight="1">
      <c r="A18" s="46" t="s">
        <v>57</v>
      </c>
      <c r="B18" s="47">
        <f t="shared" si="0"/>
        <v>93381</v>
      </c>
      <c r="C18" s="48">
        <f t="shared" si="1"/>
        <v>100</v>
      </c>
      <c r="D18" s="48">
        <f t="shared" si="2"/>
        <v>100</v>
      </c>
      <c r="G18" s="47">
        <v>59876</v>
      </c>
      <c r="H18" s="47">
        <v>16735</v>
      </c>
      <c r="I18" s="47">
        <v>16770</v>
      </c>
      <c r="J18" s="47">
        <f t="shared" si="3"/>
        <v>93381</v>
      </c>
      <c r="L18" s="47">
        <v>58122</v>
      </c>
      <c r="M18" s="47">
        <v>16045</v>
      </c>
      <c r="N18" s="47">
        <v>16278</v>
      </c>
      <c r="O18" s="47">
        <f t="shared" si="5"/>
        <v>90445</v>
      </c>
      <c r="Q18" s="47">
        <v>58791</v>
      </c>
      <c r="R18" s="47">
        <v>17087</v>
      </c>
      <c r="S18" s="47">
        <v>16062</v>
      </c>
      <c r="T18" s="47">
        <f t="shared" si="4"/>
        <v>91940</v>
      </c>
    </row>
    <row r="19" spans="1:20" ht="24" customHeight="1">
      <c r="A19" s="50" t="s">
        <v>64</v>
      </c>
      <c r="B19" s="35"/>
      <c r="C19" s="36"/>
      <c r="D19" s="36"/>
      <c r="G19" s="35"/>
      <c r="H19" s="35"/>
      <c r="I19" s="35"/>
      <c r="J19" s="35"/>
      <c r="L19" s="35"/>
      <c r="M19" s="35"/>
      <c r="N19" s="35"/>
      <c r="O19" s="35"/>
      <c r="Q19" s="35"/>
      <c r="R19" s="35"/>
      <c r="S19" s="35"/>
      <c r="T19" s="35"/>
    </row>
    <row r="20" spans="1:20" s="40" customFormat="1" ht="15.75">
      <c r="A20" s="37" t="s">
        <v>65</v>
      </c>
      <c r="B20" s="38">
        <f t="shared" si="0"/>
        <v>3428</v>
      </c>
      <c r="C20" s="39">
        <f t="shared" si="1"/>
        <v>3.670982319743845</v>
      </c>
      <c r="D20" s="39">
        <f t="shared" si="2"/>
        <v>3.882967152490755</v>
      </c>
      <c r="E20" s="51"/>
      <c r="G20" s="38">
        <v>2285</v>
      </c>
      <c r="H20" s="38">
        <v>563</v>
      </c>
      <c r="I20" s="38">
        <v>580</v>
      </c>
      <c r="J20" s="38">
        <f t="shared" si="3"/>
        <v>3428</v>
      </c>
      <c r="L20" s="38">
        <v>2234</v>
      </c>
      <c r="M20" s="38">
        <v>526</v>
      </c>
      <c r="N20" s="38">
        <v>539</v>
      </c>
      <c r="O20" s="38">
        <f aca="true" t="shared" si="6" ref="O20:O26">SUM(L20:N20)</f>
        <v>3299</v>
      </c>
      <c r="Q20" s="38">
        <v>2421</v>
      </c>
      <c r="R20" s="38">
        <v>594</v>
      </c>
      <c r="S20" s="38">
        <v>555</v>
      </c>
      <c r="T20" s="38">
        <f t="shared" si="4"/>
        <v>3570</v>
      </c>
    </row>
    <row r="21" spans="1:20" ht="15.75">
      <c r="A21" s="34" t="s">
        <v>66</v>
      </c>
      <c r="B21" s="35">
        <f t="shared" si="0"/>
        <v>12616</v>
      </c>
      <c r="C21" s="36">
        <f t="shared" si="1"/>
        <v>13.510242983047943</v>
      </c>
      <c r="D21" s="36">
        <f t="shared" si="2"/>
        <v>13.331520556884923</v>
      </c>
      <c r="G21" s="35">
        <v>8267</v>
      </c>
      <c r="H21" s="35">
        <v>2265</v>
      </c>
      <c r="I21" s="35">
        <v>2084</v>
      </c>
      <c r="J21" s="35">
        <f t="shared" si="3"/>
        <v>12616</v>
      </c>
      <c r="L21" s="35">
        <v>7996</v>
      </c>
      <c r="M21" s="35">
        <v>2156</v>
      </c>
      <c r="N21" s="35">
        <v>1989</v>
      </c>
      <c r="O21" s="35">
        <f t="shared" si="6"/>
        <v>12141</v>
      </c>
      <c r="Q21" s="35">
        <v>7829</v>
      </c>
      <c r="R21" s="35">
        <v>2400</v>
      </c>
      <c r="S21" s="35">
        <v>2028</v>
      </c>
      <c r="T21" s="35">
        <f t="shared" si="4"/>
        <v>12257</v>
      </c>
    </row>
    <row r="22" spans="1:20" s="40" customFormat="1" ht="15.75">
      <c r="A22" s="37" t="s">
        <v>67</v>
      </c>
      <c r="B22" s="38">
        <f t="shared" si="0"/>
        <v>25941</v>
      </c>
      <c r="C22" s="39">
        <f t="shared" si="1"/>
        <v>27.779741060815372</v>
      </c>
      <c r="D22" s="39">
        <f t="shared" si="2"/>
        <v>27.50163149880357</v>
      </c>
      <c r="G22" s="38">
        <v>16461</v>
      </c>
      <c r="H22" s="38">
        <v>5002</v>
      </c>
      <c r="I22" s="38">
        <v>4478</v>
      </c>
      <c r="J22" s="38">
        <f t="shared" si="3"/>
        <v>25941</v>
      </c>
      <c r="L22" s="38">
        <v>15993</v>
      </c>
      <c r="M22" s="38">
        <v>4764</v>
      </c>
      <c r="N22" s="38">
        <v>4305</v>
      </c>
      <c r="O22" s="38">
        <f t="shared" si="6"/>
        <v>25062</v>
      </c>
      <c r="Q22" s="38">
        <v>16046</v>
      </c>
      <c r="R22" s="38">
        <v>4960</v>
      </c>
      <c r="S22" s="38">
        <v>4279</v>
      </c>
      <c r="T22" s="38">
        <f t="shared" si="4"/>
        <v>25285</v>
      </c>
    </row>
    <row r="23" spans="1:20" ht="15.75">
      <c r="A23" s="34" t="s">
        <v>68</v>
      </c>
      <c r="B23" s="35">
        <f t="shared" si="0"/>
        <v>23522</v>
      </c>
      <c r="C23" s="36">
        <f t="shared" si="1"/>
        <v>25.18927833285144</v>
      </c>
      <c r="D23" s="36">
        <f t="shared" si="2"/>
        <v>25.392647378725258</v>
      </c>
      <c r="G23" s="35">
        <v>15458</v>
      </c>
      <c r="H23" s="35">
        <v>3959</v>
      </c>
      <c r="I23" s="35">
        <v>4105</v>
      </c>
      <c r="J23" s="35">
        <f t="shared" si="3"/>
        <v>23522</v>
      </c>
      <c r="L23" s="35">
        <v>15059</v>
      </c>
      <c r="M23" s="35">
        <v>3803</v>
      </c>
      <c r="N23" s="35">
        <v>4037</v>
      </c>
      <c r="O23" s="35">
        <f t="shared" si="6"/>
        <v>22899</v>
      </c>
      <c r="Q23" s="35">
        <v>15359</v>
      </c>
      <c r="R23" s="35">
        <v>4127</v>
      </c>
      <c r="S23" s="35">
        <v>3860</v>
      </c>
      <c r="T23" s="35">
        <f t="shared" si="4"/>
        <v>23346</v>
      </c>
    </row>
    <row r="24" spans="1:20" s="40" customFormat="1" ht="15.75">
      <c r="A24" s="37" t="s">
        <v>69</v>
      </c>
      <c r="B24" s="38">
        <f t="shared" si="0"/>
        <v>21920</v>
      </c>
      <c r="C24" s="39">
        <f t="shared" si="1"/>
        <v>23.47372591854874</v>
      </c>
      <c r="D24" s="39">
        <f t="shared" si="2"/>
        <v>23.916684794431152</v>
      </c>
      <c r="G24" s="38">
        <v>13917</v>
      </c>
      <c r="H24" s="38">
        <v>3796</v>
      </c>
      <c r="I24" s="38">
        <v>4207</v>
      </c>
      <c r="J24" s="38">
        <f t="shared" si="3"/>
        <v>21920</v>
      </c>
      <c r="L24" s="38">
        <v>13441</v>
      </c>
      <c r="M24" s="38">
        <v>3698</v>
      </c>
      <c r="N24" s="38">
        <v>4102</v>
      </c>
      <c r="O24" s="38">
        <f t="shared" si="6"/>
        <v>21241</v>
      </c>
      <c r="Q24" s="38">
        <v>13907</v>
      </c>
      <c r="R24" s="38">
        <v>3967</v>
      </c>
      <c r="S24" s="38">
        <v>4115</v>
      </c>
      <c r="T24" s="38">
        <f t="shared" si="4"/>
        <v>21989</v>
      </c>
    </row>
    <row r="25" spans="1:20" ht="15.75">
      <c r="A25" s="34" t="s">
        <v>70</v>
      </c>
      <c r="B25" s="35">
        <f t="shared" si="0"/>
        <v>5954</v>
      </c>
      <c r="C25" s="36">
        <f t="shared" si="1"/>
        <v>6.3760293849926635</v>
      </c>
      <c r="D25" s="36">
        <f t="shared" si="2"/>
        <v>5.974548618664347</v>
      </c>
      <c r="G25" s="35">
        <v>3488</v>
      </c>
      <c r="H25" s="35">
        <v>1150</v>
      </c>
      <c r="I25" s="35">
        <v>1316</v>
      </c>
      <c r="J25" s="35">
        <f t="shared" si="3"/>
        <v>5954</v>
      </c>
      <c r="L25" s="35">
        <v>3399</v>
      </c>
      <c r="M25" s="35">
        <v>1098</v>
      </c>
      <c r="N25" s="35">
        <v>1306</v>
      </c>
      <c r="O25" s="35">
        <f t="shared" si="6"/>
        <v>5803</v>
      </c>
      <c r="Q25" s="35">
        <v>3229</v>
      </c>
      <c r="R25" s="35">
        <v>1039</v>
      </c>
      <c r="S25" s="35">
        <v>1225</v>
      </c>
      <c r="T25" s="35">
        <f t="shared" si="4"/>
        <v>5493</v>
      </c>
    </row>
    <row r="26" spans="1:20" s="49" customFormat="1" ht="22.5" customHeight="1">
      <c r="A26" s="46" t="s">
        <v>57</v>
      </c>
      <c r="B26" s="47">
        <f t="shared" si="0"/>
        <v>93381</v>
      </c>
      <c r="C26" s="48">
        <f t="shared" si="1"/>
        <v>100</v>
      </c>
      <c r="D26" s="48">
        <f t="shared" si="2"/>
        <v>100</v>
      </c>
      <c r="G26" s="47">
        <v>59876</v>
      </c>
      <c r="H26" s="47">
        <v>16735</v>
      </c>
      <c r="I26" s="47">
        <v>16770</v>
      </c>
      <c r="J26" s="47">
        <f t="shared" si="3"/>
        <v>93381</v>
      </c>
      <c r="L26" s="47">
        <v>58122</v>
      </c>
      <c r="M26" s="47">
        <v>16045</v>
      </c>
      <c r="N26" s="47">
        <v>16278</v>
      </c>
      <c r="O26" s="47">
        <f t="shared" si="6"/>
        <v>90445</v>
      </c>
      <c r="Q26" s="47">
        <v>58791</v>
      </c>
      <c r="R26" s="47">
        <v>17087</v>
      </c>
      <c r="S26" s="47">
        <v>16062</v>
      </c>
      <c r="T26" s="47">
        <f t="shared" si="4"/>
        <v>91940</v>
      </c>
    </row>
    <row r="27" spans="1:20" ht="23.25" customHeight="1">
      <c r="A27" s="50" t="s">
        <v>71</v>
      </c>
      <c r="B27" s="35"/>
      <c r="C27" s="36"/>
      <c r="D27" s="36"/>
      <c r="G27" s="35"/>
      <c r="H27" s="35"/>
      <c r="I27" s="35"/>
      <c r="J27" s="35"/>
      <c r="L27" s="35"/>
      <c r="M27" s="35"/>
      <c r="N27" s="35"/>
      <c r="O27" s="35"/>
      <c r="Q27" s="35"/>
      <c r="R27" s="35"/>
      <c r="S27" s="35"/>
      <c r="T27" s="35"/>
    </row>
    <row r="28" spans="1:20" s="40" customFormat="1" ht="15.75">
      <c r="A28" s="37" t="s">
        <v>72</v>
      </c>
      <c r="B28" s="38">
        <f t="shared" si="0"/>
        <v>9449</v>
      </c>
      <c r="C28" s="39">
        <f t="shared" si="1"/>
        <v>10.118760775746672</v>
      </c>
      <c r="D28" s="39">
        <f t="shared" si="2"/>
        <v>10.600391559712856</v>
      </c>
      <c r="G28" s="38">
        <v>6362</v>
      </c>
      <c r="H28" s="38">
        <v>1587</v>
      </c>
      <c r="I28" s="38">
        <v>1500</v>
      </c>
      <c r="J28" s="38">
        <f t="shared" si="3"/>
        <v>9449</v>
      </c>
      <c r="L28" s="38">
        <v>6281</v>
      </c>
      <c r="M28" s="38">
        <v>1550</v>
      </c>
      <c r="N28" s="38">
        <v>1481</v>
      </c>
      <c r="O28" s="38">
        <f aca="true" t="shared" si="7" ref="O28:O34">SUM(L28:N28)</f>
        <v>9312</v>
      </c>
      <c r="Q28" s="38">
        <v>6530</v>
      </c>
      <c r="R28" s="38">
        <v>1793</v>
      </c>
      <c r="S28" s="38">
        <v>1423</v>
      </c>
      <c r="T28" s="38">
        <f t="shared" si="4"/>
        <v>9746</v>
      </c>
    </row>
    <row r="29" spans="1:20" ht="15.75">
      <c r="A29" s="34" t="s">
        <v>73</v>
      </c>
      <c r="B29" s="35">
        <f t="shared" si="0"/>
        <v>35638</v>
      </c>
      <c r="C29" s="36">
        <f t="shared" si="1"/>
        <v>38.16408048746533</v>
      </c>
      <c r="D29" s="36">
        <f t="shared" si="2"/>
        <v>37.84424624755275</v>
      </c>
      <c r="G29" s="35">
        <v>22918</v>
      </c>
      <c r="H29" s="35">
        <v>5957</v>
      </c>
      <c r="I29" s="35">
        <v>6763</v>
      </c>
      <c r="J29" s="35">
        <f t="shared" si="3"/>
        <v>35638</v>
      </c>
      <c r="L29" s="35">
        <v>22232</v>
      </c>
      <c r="M29" s="35">
        <v>5718</v>
      </c>
      <c r="N29" s="35">
        <v>6565</v>
      </c>
      <c r="O29" s="35">
        <f t="shared" si="7"/>
        <v>34515</v>
      </c>
      <c r="Q29" s="35">
        <v>22312</v>
      </c>
      <c r="R29" s="35">
        <v>6071</v>
      </c>
      <c r="S29" s="35">
        <v>6411</v>
      </c>
      <c r="T29" s="35">
        <f t="shared" si="4"/>
        <v>34794</v>
      </c>
    </row>
    <row r="30" spans="1:20" s="40" customFormat="1" ht="15.75">
      <c r="A30" s="37" t="s">
        <v>74</v>
      </c>
      <c r="B30" s="38">
        <f t="shared" si="0"/>
        <v>29041</v>
      </c>
      <c r="C30" s="39">
        <f t="shared" si="1"/>
        <v>31.09947419710648</v>
      </c>
      <c r="D30" s="39">
        <f t="shared" si="2"/>
        <v>31.606482488579505</v>
      </c>
      <c r="G30" s="38">
        <v>18970</v>
      </c>
      <c r="H30" s="38">
        <v>5163</v>
      </c>
      <c r="I30" s="38">
        <v>4908</v>
      </c>
      <c r="J30" s="38">
        <f t="shared" si="3"/>
        <v>29041</v>
      </c>
      <c r="L30" s="38">
        <v>18354</v>
      </c>
      <c r="M30" s="38">
        <v>4906</v>
      </c>
      <c r="N30" s="38">
        <v>4750</v>
      </c>
      <c r="O30" s="38">
        <f t="shared" si="7"/>
        <v>28010</v>
      </c>
      <c r="Q30" s="38">
        <v>18846</v>
      </c>
      <c r="R30" s="38">
        <v>5309</v>
      </c>
      <c r="S30" s="38">
        <v>4904</v>
      </c>
      <c r="T30" s="38">
        <f t="shared" si="4"/>
        <v>29059</v>
      </c>
    </row>
    <row r="31" spans="1:20" ht="15.75">
      <c r="A31" s="34" t="s">
        <v>75</v>
      </c>
      <c r="B31" s="35">
        <f t="shared" si="0"/>
        <v>10740</v>
      </c>
      <c r="C31" s="36">
        <f t="shared" si="1"/>
        <v>11.50126899476339</v>
      </c>
      <c r="D31" s="36">
        <f t="shared" si="2"/>
        <v>11.332390689580162</v>
      </c>
      <c r="G31" s="35">
        <v>6354</v>
      </c>
      <c r="H31" s="35">
        <v>2219</v>
      </c>
      <c r="I31" s="35">
        <v>2167</v>
      </c>
      <c r="J31" s="35">
        <f t="shared" si="3"/>
        <v>10740</v>
      </c>
      <c r="L31" s="35">
        <v>6163</v>
      </c>
      <c r="M31" s="35">
        <v>2119</v>
      </c>
      <c r="N31" s="35">
        <v>2070</v>
      </c>
      <c r="O31" s="35">
        <f t="shared" si="7"/>
        <v>10352</v>
      </c>
      <c r="Q31" s="35">
        <v>6194</v>
      </c>
      <c r="R31" s="35">
        <v>2214</v>
      </c>
      <c r="S31" s="35">
        <v>2011</v>
      </c>
      <c r="T31" s="35">
        <f t="shared" si="4"/>
        <v>10419</v>
      </c>
    </row>
    <row r="32" spans="1:20" s="40" customFormat="1" ht="15.75">
      <c r="A32" s="37" t="s">
        <v>76</v>
      </c>
      <c r="B32" s="38">
        <f t="shared" si="0"/>
        <v>6063</v>
      </c>
      <c r="C32" s="39">
        <f t="shared" si="1"/>
        <v>6.492755485591287</v>
      </c>
      <c r="D32" s="39">
        <f t="shared" si="2"/>
        <v>6.206221448770938</v>
      </c>
      <c r="G32" s="38">
        <v>3809</v>
      </c>
      <c r="H32" s="38">
        <v>1126</v>
      </c>
      <c r="I32" s="38">
        <v>1128</v>
      </c>
      <c r="J32" s="38">
        <f t="shared" si="3"/>
        <v>6063</v>
      </c>
      <c r="L32" s="38">
        <v>3670</v>
      </c>
      <c r="M32" s="38">
        <v>1086</v>
      </c>
      <c r="N32" s="38">
        <v>1109</v>
      </c>
      <c r="O32" s="38">
        <f t="shared" si="7"/>
        <v>5865</v>
      </c>
      <c r="Q32" s="38">
        <v>3604</v>
      </c>
      <c r="R32" s="38">
        <v>1067</v>
      </c>
      <c r="S32" s="38">
        <v>1035</v>
      </c>
      <c r="T32" s="38">
        <f t="shared" si="4"/>
        <v>5706</v>
      </c>
    </row>
    <row r="33" spans="1:20" ht="15.75">
      <c r="A33" s="34" t="s">
        <v>77</v>
      </c>
      <c r="B33" s="35">
        <f t="shared" si="0"/>
        <v>2450</v>
      </c>
      <c r="C33" s="36">
        <f t="shared" si="1"/>
        <v>2.6236600593268435</v>
      </c>
      <c r="D33" s="36">
        <f t="shared" si="2"/>
        <v>2.410267565803785</v>
      </c>
      <c r="G33" s="35">
        <v>1463</v>
      </c>
      <c r="H33" s="35">
        <v>683</v>
      </c>
      <c r="I33" s="35">
        <v>304</v>
      </c>
      <c r="J33" s="35">
        <f t="shared" si="3"/>
        <v>2450</v>
      </c>
      <c r="L33" s="35">
        <v>1422</v>
      </c>
      <c r="M33" s="35">
        <v>666</v>
      </c>
      <c r="N33" s="35">
        <v>303</v>
      </c>
      <c r="O33" s="35">
        <f t="shared" si="7"/>
        <v>2391</v>
      </c>
      <c r="Q33" s="35">
        <v>1305</v>
      </c>
      <c r="R33" s="35">
        <v>633</v>
      </c>
      <c r="S33" s="35">
        <v>278</v>
      </c>
      <c r="T33" s="35">
        <f t="shared" si="4"/>
        <v>2216</v>
      </c>
    </row>
    <row r="34" spans="1:20" s="49" customFormat="1" ht="21" customHeight="1">
      <c r="A34" s="46" t="s">
        <v>57</v>
      </c>
      <c r="B34" s="47">
        <f t="shared" si="0"/>
        <v>93381</v>
      </c>
      <c r="C34" s="48">
        <f t="shared" si="1"/>
        <v>100</v>
      </c>
      <c r="D34" s="48">
        <f t="shared" si="2"/>
        <v>100</v>
      </c>
      <c r="G34" s="47">
        <v>59876</v>
      </c>
      <c r="H34" s="47">
        <v>16735</v>
      </c>
      <c r="I34" s="47">
        <v>16770</v>
      </c>
      <c r="J34" s="47">
        <f t="shared" si="3"/>
        <v>93381</v>
      </c>
      <c r="L34" s="47">
        <v>58122</v>
      </c>
      <c r="M34" s="47">
        <v>16045</v>
      </c>
      <c r="N34" s="47">
        <v>16278</v>
      </c>
      <c r="O34" s="47">
        <f t="shared" si="7"/>
        <v>90445</v>
      </c>
      <c r="Q34" s="47">
        <v>58791</v>
      </c>
      <c r="R34" s="47">
        <v>17087</v>
      </c>
      <c r="S34" s="47">
        <v>16062</v>
      </c>
      <c r="T34" s="47">
        <f t="shared" si="4"/>
        <v>91940</v>
      </c>
    </row>
    <row r="35" spans="1:20" ht="25.5" customHeight="1">
      <c r="A35" s="50" t="s">
        <v>78</v>
      </c>
      <c r="B35" s="35"/>
      <c r="C35" s="36"/>
      <c r="D35" s="36"/>
      <c r="G35" s="35"/>
      <c r="H35" s="35"/>
      <c r="I35" s="35"/>
      <c r="J35" s="35"/>
      <c r="L35" s="35"/>
      <c r="M35" s="35"/>
      <c r="N35" s="35"/>
      <c r="O35" s="35"/>
      <c r="Q35" s="35"/>
      <c r="R35" s="35"/>
      <c r="S35" s="35"/>
      <c r="T35" s="35"/>
    </row>
    <row r="36" spans="1:20" s="40" customFormat="1" ht="15.75">
      <c r="A36" s="37" t="s">
        <v>79</v>
      </c>
      <c r="B36" s="38">
        <f t="shared" si="0"/>
        <v>2389</v>
      </c>
      <c r="C36" s="39">
        <f t="shared" si="1"/>
        <v>2.55833627825789</v>
      </c>
      <c r="D36" s="39">
        <f t="shared" si="2"/>
        <v>1.3497933434848814</v>
      </c>
      <c r="G36" s="38">
        <v>611</v>
      </c>
      <c r="H36" s="38">
        <v>278</v>
      </c>
      <c r="I36" s="38">
        <v>1500</v>
      </c>
      <c r="J36" s="38">
        <f t="shared" si="3"/>
        <v>2389</v>
      </c>
      <c r="L36" s="38">
        <v>497</v>
      </c>
      <c r="M36" s="38">
        <v>226</v>
      </c>
      <c r="N36" s="38">
        <v>194</v>
      </c>
      <c r="O36" s="38">
        <f aca="true" t="shared" si="8" ref="O36:O47">SUM(L36:N36)</f>
        <v>917</v>
      </c>
      <c r="Q36" s="38">
        <v>703</v>
      </c>
      <c r="R36" s="38">
        <v>342</v>
      </c>
      <c r="S36" s="38">
        <v>196</v>
      </c>
      <c r="T36" s="38">
        <f t="shared" si="4"/>
        <v>1241</v>
      </c>
    </row>
    <row r="37" spans="1:20" ht="15.75">
      <c r="A37" s="34" t="s">
        <v>80</v>
      </c>
      <c r="B37" s="35">
        <f t="shared" si="0"/>
        <v>10074</v>
      </c>
      <c r="C37" s="36">
        <f t="shared" si="1"/>
        <v>10.788061811289234</v>
      </c>
      <c r="D37" s="36">
        <f t="shared" si="2"/>
        <v>4.561670654774853</v>
      </c>
      <c r="G37" s="35">
        <v>2390</v>
      </c>
      <c r="H37" s="35">
        <v>921</v>
      </c>
      <c r="I37" s="35">
        <v>6763</v>
      </c>
      <c r="J37" s="35">
        <f t="shared" si="3"/>
        <v>10074</v>
      </c>
      <c r="L37" s="35">
        <v>2449</v>
      </c>
      <c r="M37" s="35">
        <v>974</v>
      </c>
      <c r="N37" s="35">
        <v>695</v>
      </c>
      <c r="O37" s="35">
        <f t="shared" si="8"/>
        <v>4118</v>
      </c>
      <c r="Q37" s="35">
        <v>2387</v>
      </c>
      <c r="R37" s="35">
        <v>1105</v>
      </c>
      <c r="S37" s="35">
        <v>702</v>
      </c>
      <c r="T37" s="35">
        <f t="shared" si="4"/>
        <v>4194</v>
      </c>
    </row>
    <row r="38" spans="1:20" s="40" customFormat="1" ht="15.75">
      <c r="A38" s="37" t="s">
        <v>81</v>
      </c>
      <c r="B38" s="38">
        <f t="shared" si="0"/>
        <v>7904</v>
      </c>
      <c r="C38" s="39">
        <f t="shared" si="1"/>
        <v>8.464248615885458</v>
      </c>
      <c r="D38" s="39">
        <f t="shared" si="2"/>
        <v>4.514901022405917</v>
      </c>
      <c r="G38" s="38">
        <v>2267</v>
      </c>
      <c r="H38" s="38">
        <v>729</v>
      </c>
      <c r="I38" s="38">
        <v>4908</v>
      </c>
      <c r="J38" s="38">
        <f t="shared" si="3"/>
        <v>7904</v>
      </c>
      <c r="L38" s="38">
        <v>2183</v>
      </c>
      <c r="M38" s="38">
        <v>698</v>
      </c>
      <c r="N38" s="38">
        <v>557</v>
      </c>
      <c r="O38" s="38">
        <f t="shared" si="8"/>
        <v>3438</v>
      </c>
      <c r="Q38" s="38">
        <v>2500</v>
      </c>
      <c r="R38" s="38">
        <v>928</v>
      </c>
      <c r="S38" s="38">
        <v>723</v>
      </c>
      <c r="T38" s="38">
        <f t="shared" si="4"/>
        <v>4151</v>
      </c>
    </row>
    <row r="39" spans="1:20" ht="15.75">
      <c r="A39" s="34" t="s">
        <v>82</v>
      </c>
      <c r="B39" s="35">
        <f t="shared" si="0"/>
        <v>6624</v>
      </c>
      <c r="C39" s="36">
        <f t="shared" si="1"/>
        <v>7.093520095094291</v>
      </c>
      <c r="D39" s="36">
        <f t="shared" si="2"/>
        <v>5.53404394170111</v>
      </c>
      <c r="G39" s="35">
        <v>3344</v>
      </c>
      <c r="H39" s="35">
        <v>1113</v>
      </c>
      <c r="I39" s="35">
        <v>2167</v>
      </c>
      <c r="J39" s="35">
        <f t="shared" si="3"/>
        <v>6624</v>
      </c>
      <c r="L39" s="35">
        <v>3227</v>
      </c>
      <c r="M39" s="35">
        <v>1030</v>
      </c>
      <c r="N39" s="35">
        <v>866</v>
      </c>
      <c r="O39" s="35">
        <f t="shared" si="8"/>
        <v>5123</v>
      </c>
      <c r="Q39" s="35">
        <v>3175</v>
      </c>
      <c r="R39" s="35">
        <v>986</v>
      </c>
      <c r="S39" s="35">
        <v>927</v>
      </c>
      <c r="T39" s="35">
        <f t="shared" si="4"/>
        <v>5088</v>
      </c>
    </row>
    <row r="40" spans="1:20" s="40" customFormat="1" ht="15.75">
      <c r="A40" s="37" t="s">
        <v>83</v>
      </c>
      <c r="B40" s="38">
        <f t="shared" si="0"/>
        <v>66086</v>
      </c>
      <c r="C40" s="39">
        <f t="shared" si="1"/>
        <v>70.77028517578522</v>
      </c>
      <c r="D40" s="39">
        <f t="shared" si="2"/>
        <v>84.03959103763324</v>
      </c>
      <c r="G40" s="38">
        <v>51264</v>
      </c>
      <c r="H40" s="38">
        <v>13694</v>
      </c>
      <c r="I40" s="38">
        <v>1128</v>
      </c>
      <c r="J40" s="38">
        <f t="shared" si="3"/>
        <v>66086</v>
      </c>
      <c r="L40" s="38">
        <v>49766</v>
      </c>
      <c r="M40" s="38">
        <v>13117</v>
      </c>
      <c r="N40" s="38">
        <v>13966</v>
      </c>
      <c r="O40" s="38">
        <f t="shared" si="8"/>
        <v>76849</v>
      </c>
      <c r="Q40" s="38">
        <v>50026</v>
      </c>
      <c r="R40" s="38">
        <v>13726</v>
      </c>
      <c r="S40" s="38">
        <v>13514</v>
      </c>
      <c r="T40" s="38">
        <f t="shared" si="4"/>
        <v>77266</v>
      </c>
    </row>
    <row r="41" spans="1:20" s="44" customFormat="1" ht="23.25" customHeight="1">
      <c r="A41" s="41" t="s">
        <v>57</v>
      </c>
      <c r="B41" s="42">
        <f t="shared" si="0"/>
        <v>76915</v>
      </c>
      <c r="C41" s="43">
        <f t="shared" si="1"/>
        <v>82.36686263800988</v>
      </c>
      <c r="D41" s="43">
        <f t="shared" si="2"/>
        <v>100</v>
      </c>
      <c r="G41" s="42">
        <v>59876</v>
      </c>
      <c r="H41" s="42">
        <v>16735</v>
      </c>
      <c r="I41" s="42">
        <v>304</v>
      </c>
      <c r="J41" s="42">
        <f t="shared" si="3"/>
        <v>76915</v>
      </c>
      <c r="L41" s="42">
        <v>58122</v>
      </c>
      <c r="M41" s="42">
        <v>16045</v>
      </c>
      <c r="N41" s="42">
        <v>16278</v>
      </c>
      <c r="O41" s="42">
        <f t="shared" si="8"/>
        <v>90445</v>
      </c>
      <c r="Q41" s="42">
        <v>58791</v>
      </c>
      <c r="R41" s="42">
        <v>17087</v>
      </c>
      <c r="S41" s="42">
        <v>16062</v>
      </c>
      <c r="T41" s="42">
        <f t="shared" si="4"/>
        <v>91940</v>
      </c>
    </row>
    <row r="42" spans="1:20" ht="15.75">
      <c r="A42" s="52" t="s">
        <v>79</v>
      </c>
      <c r="B42" s="38">
        <f t="shared" si="0"/>
        <v>24280</v>
      </c>
      <c r="C42" s="39">
        <f t="shared" si="1"/>
        <v>26.001006628757455</v>
      </c>
      <c r="D42" s="39">
        <f t="shared" si="2"/>
        <v>9.140743963454428</v>
      </c>
      <c r="G42" s="38">
        <v>5323</v>
      </c>
      <c r="H42" s="38">
        <v>2187</v>
      </c>
      <c r="I42" s="38">
        <v>16770</v>
      </c>
      <c r="J42" s="38">
        <f t="shared" si="3"/>
        <v>24280</v>
      </c>
      <c r="L42" s="38">
        <v>5888</v>
      </c>
      <c r="M42" s="38">
        <v>2239</v>
      </c>
      <c r="N42" s="38">
        <v>2127</v>
      </c>
      <c r="O42" s="38">
        <f t="shared" si="8"/>
        <v>10254</v>
      </c>
      <c r="Q42" s="38">
        <v>4774</v>
      </c>
      <c r="R42" s="38">
        <v>2127</v>
      </c>
      <c r="S42" s="38">
        <v>1503</v>
      </c>
      <c r="T42" s="38">
        <f t="shared" si="4"/>
        <v>8404</v>
      </c>
    </row>
    <row r="43" spans="1:20" ht="15.75">
      <c r="A43" s="34" t="s">
        <v>84</v>
      </c>
      <c r="B43" s="35">
        <f t="shared" si="0"/>
        <v>29701</v>
      </c>
      <c r="C43" s="36">
        <f t="shared" si="1"/>
        <v>31.806256090639422</v>
      </c>
      <c r="D43" s="36">
        <f t="shared" si="2"/>
        <v>41.33021535784207</v>
      </c>
      <c r="G43" s="35">
        <v>22289</v>
      </c>
      <c r="H43" s="35">
        <v>7412</v>
      </c>
      <c r="I43" s="35"/>
      <c r="J43" s="35">
        <f t="shared" si="3"/>
        <v>29701</v>
      </c>
      <c r="L43" s="35">
        <v>21192</v>
      </c>
      <c r="M43" s="35">
        <v>6958</v>
      </c>
      <c r="N43" s="35">
        <v>6180</v>
      </c>
      <c r="O43" s="35">
        <f t="shared" si="8"/>
        <v>34330</v>
      </c>
      <c r="Q43" s="35">
        <v>23349</v>
      </c>
      <c r="R43" s="35">
        <v>8014</v>
      </c>
      <c r="S43" s="35">
        <v>6636</v>
      </c>
      <c r="T43" s="35">
        <f t="shared" si="4"/>
        <v>37999</v>
      </c>
    </row>
    <row r="44" spans="1:20" ht="15.75">
      <c r="A44" s="52" t="s">
        <v>85</v>
      </c>
      <c r="B44" s="38">
        <f t="shared" si="0"/>
        <v>14074</v>
      </c>
      <c r="C44" s="39">
        <f t="shared" si="1"/>
        <v>15.071588438761632</v>
      </c>
      <c r="D44" s="39">
        <f t="shared" si="2"/>
        <v>17.620187078529476</v>
      </c>
      <c r="G44" s="38">
        <v>11082</v>
      </c>
      <c r="H44" s="38">
        <v>2992</v>
      </c>
      <c r="I44" s="38"/>
      <c r="J44" s="38">
        <f t="shared" si="3"/>
        <v>14074</v>
      </c>
      <c r="L44" s="38">
        <v>10243</v>
      </c>
      <c r="M44" s="38">
        <v>2820</v>
      </c>
      <c r="N44" s="38">
        <v>2916</v>
      </c>
      <c r="O44" s="38">
        <f t="shared" si="8"/>
        <v>15979</v>
      </c>
      <c r="Q44" s="38">
        <v>10031</v>
      </c>
      <c r="R44" s="38">
        <v>3160</v>
      </c>
      <c r="S44" s="38">
        <v>3009</v>
      </c>
      <c r="T44" s="38">
        <f t="shared" si="4"/>
        <v>16200</v>
      </c>
    </row>
    <row r="45" spans="1:20" ht="15.75">
      <c r="A45" s="34" t="s">
        <v>86</v>
      </c>
      <c r="B45" s="35">
        <f t="shared" si="0"/>
        <v>12610</v>
      </c>
      <c r="C45" s="36">
        <f t="shared" si="1"/>
        <v>13.503817693106734</v>
      </c>
      <c r="D45" s="36">
        <f t="shared" si="2"/>
        <v>14.983685011964324</v>
      </c>
      <c r="G45" s="35">
        <v>10066</v>
      </c>
      <c r="H45" s="35">
        <v>2544</v>
      </c>
      <c r="I45" s="35"/>
      <c r="J45" s="35">
        <f t="shared" si="3"/>
        <v>12610</v>
      </c>
      <c r="L45" s="35">
        <v>9820</v>
      </c>
      <c r="M45" s="35">
        <v>2451</v>
      </c>
      <c r="N45" s="35">
        <v>2613</v>
      </c>
      <c r="O45" s="35">
        <f t="shared" si="8"/>
        <v>14884</v>
      </c>
      <c r="Q45" s="35">
        <v>8910</v>
      </c>
      <c r="R45" s="35">
        <v>2271</v>
      </c>
      <c r="S45" s="35">
        <v>2595</v>
      </c>
      <c r="T45" s="35">
        <f t="shared" si="4"/>
        <v>13776</v>
      </c>
    </row>
    <row r="46" spans="1:20" s="40" customFormat="1" ht="15.75">
      <c r="A46" s="37" t="s">
        <v>87</v>
      </c>
      <c r="B46" s="38">
        <f t="shared" si="0"/>
        <v>12716</v>
      </c>
      <c r="C46" s="39">
        <f t="shared" si="1"/>
        <v>13.617331148734754</v>
      </c>
      <c r="D46" s="39">
        <f t="shared" si="2"/>
        <v>16.9251685882097</v>
      </c>
      <c r="G46" s="38">
        <v>11116</v>
      </c>
      <c r="H46" s="38">
        <v>1600</v>
      </c>
      <c r="I46" s="38"/>
      <c r="J46" s="38">
        <f t="shared" si="3"/>
        <v>12716</v>
      </c>
      <c r="L46" s="38">
        <v>10979</v>
      </c>
      <c r="M46" s="38">
        <v>1577</v>
      </c>
      <c r="N46" s="38">
        <v>2442</v>
      </c>
      <c r="O46" s="38">
        <f t="shared" si="8"/>
        <v>14998</v>
      </c>
      <c r="Q46" s="38">
        <v>11727</v>
      </c>
      <c r="R46" s="38">
        <v>1515</v>
      </c>
      <c r="S46" s="38">
        <v>2319</v>
      </c>
      <c r="T46" s="38">
        <f t="shared" si="4"/>
        <v>15561</v>
      </c>
    </row>
    <row r="47" spans="1:20" s="44" customFormat="1" ht="22.5" customHeight="1">
      <c r="A47" s="53" t="s">
        <v>57</v>
      </c>
      <c r="B47" s="54">
        <f t="shared" si="0"/>
        <v>76611</v>
      </c>
      <c r="C47" s="55">
        <f t="shared" si="1"/>
        <v>82.04131461432198</v>
      </c>
      <c r="D47" s="55">
        <f t="shared" si="2"/>
        <v>100</v>
      </c>
      <c r="G47" s="54">
        <v>59876</v>
      </c>
      <c r="H47" s="54">
        <v>16735</v>
      </c>
      <c r="I47" s="54"/>
      <c r="J47" s="54">
        <f t="shared" si="3"/>
        <v>76611</v>
      </c>
      <c r="L47" s="54">
        <v>58122</v>
      </c>
      <c r="M47" s="54">
        <v>16045</v>
      </c>
      <c r="N47" s="54">
        <v>16278</v>
      </c>
      <c r="O47" s="54">
        <f t="shared" si="8"/>
        <v>90445</v>
      </c>
      <c r="Q47" s="54">
        <v>58791</v>
      </c>
      <c r="R47" s="54">
        <v>17087</v>
      </c>
      <c r="S47" s="54">
        <v>16062</v>
      </c>
      <c r="T47" s="54">
        <f t="shared" si="4"/>
        <v>91940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11">
    <mergeCell ref="A1:D1"/>
    <mergeCell ref="A2:D2"/>
    <mergeCell ref="A3:D3"/>
    <mergeCell ref="B5:B7"/>
    <mergeCell ref="C5:D5"/>
    <mergeCell ref="C6:C7"/>
    <mergeCell ref="D6:D7"/>
    <mergeCell ref="A5:A7"/>
    <mergeCell ref="G6:J6"/>
    <mergeCell ref="L6:O6"/>
    <mergeCell ref="Q6:T6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G1"/>
    </sheetView>
  </sheetViews>
  <sheetFormatPr defaultColWidth="9.33203125" defaultRowHeight="12.75"/>
  <cols>
    <col min="1" max="1" width="27.5" style="30" customWidth="1"/>
    <col min="2" max="16384" width="12" style="30" customWidth="1"/>
  </cols>
  <sheetData>
    <row r="1" spans="1:7" ht="15.75">
      <c r="A1" s="98" t="s">
        <v>92</v>
      </c>
      <c r="B1" s="98"/>
      <c r="C1" s="98"/>
      <c r="D1" s="98"/>
      <c r="E1" s="98"/>
      <c r="F1" s="98"/>
      <c r="G1" s="98"/>
    </row>
    <row r="2" spans="1:7" ht="15.75">
      <c r="A2" s="98" t="s">
        <v>37</v>
      </c>
      <c r="B2" s="98"/>
      <c r="C2" s="98"/>
      <c r="D2" s="98"/>
      <c r="E2" s="98"/>
      <c r="F2" s="98"/>
      <c r="G2" s="98"/>
    </row>
    <row r="3" spans="1:7" ht="27.75" customHeight="1">
      <c r="A3" s="75" t="s">
        <v>104</v>
      </c>
      <c r="B3" s="76"/>
      <c r="C3" s="76"/>
      <c r="D3" s="76"/>
      <c r="E3" s="76"/>
      <c r="F3" s="76"/>
      <c r="G3" s="76"/>
    </row>
    <row r="4" spans="1:7" ht="24" customHeight="1">
      <c r="A4" s="58"/>
      <c r="B4" s="71" t="s">
        <v>93</v>
      </c>
      <c r="C4" s="108" t="s">
        <v>94</v>
      </c>
      <c r="D4" s="109"/>
      <c r="E4" s="71" t="s">
        <v>95</v>
      </c>
      <c r="F4" s="71" t="s">
        <v>96</v>
      </c>
      <c r="G4" s="71" t="s">
        <v>97</v>
      </c>
    </row>
    <row r="5" spans="1:7" ht="24" customHeight="1">
      <c r="A5" s="61" t="s">
        <v>39</v>
      </c>
      <c r="B5" s="106"/>
      <c r="C5" s="59" t="s">
        <v>98</v>
      </c>
      <c r="D5" s="60" t="s">
        <v>99</v>
      </c>
      <c r="E5" s="106"/>
      <c r="F5" s="106"/>
      <c r="G5" s="106"/>
    </row>
    <row r="6" spans="1:7" ht="24" customHeight="1">
      <c r="A6" s="62"/>
      <c r="B6" s="107"/>
      <c r="C6" s="110" t="s">
        <v>100</v>
      </c>
      <c r="D6" s="111"/>
      <c r="E6" s="107"/>
      <c r="F6" s="107"/>
      <c r="G6" s="107"/>
    </row>
    <row r="7" spans="1:8" ht="18.75" customHeight="1">
      <c r="A7" s="77" t="s">
        <v>101</v>
      </c>
      <c r="B7" s="63">
        <v>1300</v>
      </c>
      <c r="C7" s="63">
        <v>1107</v>
      </c>
      <c r="D7" s="63">
        <v>993</v>
      </c>
      <c r="E7" s="63">
        <v>3400</v>
      </c>
      <c r="F7" s="63">
        <v>1914</v>
      </c>
      <c r="G7" s="63">
        <v>1486</v>
      </c>
      <c r="H7" s="64"/>
    </row>
    <row r="8" spans="1:7" s="68" customFormat="1" ht="18.75" customHeight="1">
      <c r="A8" s="78" t="s">
        <v>24</v>
      </c>
      <c r="B8" s="65">
        <f>'[1]állás'!$H$25</f>
        <v>519</v>
      </c>
      <c r="C8" s="66">
        <f>'[1]állás'!$D$26</f>
        <v>818</v>
      </c>
      <c r="D8" s="67">
        <f>'[1]állás'!$F$26</f>
        <v>230</v>
      </c>
      <c r="E8" s="67">
        <f>SUM(B8:D8)</f>
        <v>1567</v>
      </c>
      <c r="F8" s="67">
        <f>E8-G8</f>
        <v>1015</v>
      </c>
      <c r="G8" s="65">
        <f>'[1]állás'!$H$26</f>
        <v>552</v>
      </c>
    </row>
    <row r="9" spans="1:7" ht="18.75" customHeight="1">
      <c r="A9" s="77" t="s">
        <v>102</v>
      </c>
      <c r="B9" s="63">
        <f>'[2]állás'!$H$25</f>
        <v>499</v>
      </c>
      <c r="C9" s="69">
        <f>'[2]állás'!$D$26</f>
        <v>233</v>
      </c>
      <c r="D9" s="70">
        <f>'[2]állás'!$F$26</f>
        <v>341</v>
      </c>
      <c r="E9" s="70">
        <f>SUM(B9:D9)</f>
        <v>1073</v>
      </c>
      <c r="F9" s="70">
        <f>E9-G9</f>
        <v>557</v>
      </c>
      <c r="G9" s="63">
        <f>'[2]állás'!$H$26</f>
        <v>516</v>
      </c>
    </row>
    <row r="10" spans="1:7" ht="24" customHeight="1">
      <c r="A10" s="72" t="s">
        <v>103</v>
      </c>
      <c r="B10" s="73">
        <f aca="true" t="shared" si="0" ref="B10:G10">SUM(B7:B9)</f>
        <v>2318</v>
      </c>
      <c r="C10" s="73">
        <f t="shared" si="0"/>
        <v>2158</v>
      </c>
      <c r="D10" s="73">
        <f t="shared" si="0"/>
        <v>1564</v>
      </c>
      <c r="E10" s="73">
        <f t="shared" si="0"/>
        <v>6040</v>
      </c>
      <c r="F10" s="73">
        <f t="shared" si="0"/>
        <v>3486</v>
      </c>
      <c r="G10" s="73">
        <f t="shared" si="0"/>
        <v>2554</v>
      </c>
    </row>
    <row r="11" spans="2:5" ht="15.75">
      <c r="B11" s="64"/>
      <c r="D11" s="64"/>
      <c r="E11" s="64"/>
    </row>
    <row r="12" spans="2:7" ht="15.75">
      <c r="B12" s="74"/>
      <c r="C12" s="74"/>
      <c r="D12" s="74"/>
      <c r="E12" s="74"/>
      <c r="F12" s="74"/>
      <c r="G12" s="74"/>
    </row>
    <row r="13" ht="15.75">
      <c r="C13" s="74"/>
    </row>
  </sheetData>
  <mergeCells count="9"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CE,Dőlt"4.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Foglalkoztatási Hivatal</cp:lastModifiedBy>
  <cp:lastPrinted>2007-03-22T10:31:32Z</cp:lastPrinted>
  <dcterms:created xsi:type="dcterms:W3CDTF">2007-02-20T11:04:25Z</dcterms:created>
  <dcterms:modified xsi:type="dcterms:W3CDTF">2007-03-22T11:14:13Z</dcterms:modified>
  <cp:category/>
  <cp:version/>
  <cp:contentType/>
  <cp:contentStatus/>
</cp:coreProperties>
</file>