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<sst xmlns="http://schemas.openxmlformats.org/spreadsheetml/2006/main" count="356" uniqueCount="118">
  <si>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</si>
  <si>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</si>
  <si>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</si>
  <si>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</si>
  <si>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</si>
  <si>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</si>
  <si>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</si>
  <si>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</si>
  <si>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</si>
  <si>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</si>
  <si>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</si>
  <si>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</si>
  <si>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</si>
  <si>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</si>
  <si>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</si>
  <si>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</si>
  <si>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</si>
  <si>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</si>
  <si>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</si>
  <si>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</si>
  <si>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</si>
  <si>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</si>
  <si>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</si>
  <si>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</si>
  <si>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</si>
  <si>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</si>
  <si>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</si>
  <si>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</si>
  <si>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</si>
  <si>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</si>
  <si>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</si>
  <si>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</si>
  <si>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</si>
  <si>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</si>
  <si>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</si>
  <si>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</si>
  <si>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</si>
  <si>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</si>
  <si>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</si>
  <si>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</si>
  <si>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</si>
  <si>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</si>
  <si>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</si>
  <si>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</si>
  <si>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</si>
  <si>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</si>
  <si>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</si>
  <si>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</si>
  <si>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</si>
  <si>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</si>
  <si>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</si>
  <si>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</si>
  <si>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</si>
  <si>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</si>
  <si>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</si>
  <si>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</si>
  <si>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</si>
  <si>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</si>
  <si>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</si>
  <si>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</si>
  <si>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</si>
  <si>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</si>
  <si>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</si>
  <si>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</si>
  <si>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</si>
  <si>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</si>
  <si>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</si>
  <si>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</si>
  <si>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</si>
  <si>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</si>
  <si>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</si>
  <si>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</si>
  <si>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</si>
  <si>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</si>
  <si>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</si>
  <si>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</si>
  <si>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</si>
  <si>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</si>
  <si>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</si>
  <si>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</si>
  <si>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</si>
  <si>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</si>
  <si>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</si>
  <si>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</si>
  <si>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</si>
  <si>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</si>
  <si>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</si>
  <si>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</si>
  <si>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</si>
  <si>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</si>
  <si>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</si>
  <si>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</si>
  <si>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</si>
  <si>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</si>
  <si>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</si>
  <si>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Nógrád</t>
  </si>
  <si>
    <t>megye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</si>
  <si>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</si>
  <si>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</si>
  <si>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</si>
  <si>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</si>
  <si>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</si>
  <si>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</si>
  <si>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</si>
  <si>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</si>
  <si>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</si>
  <si>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</si>
  <si>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</si>
  <si>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</si>
  <si>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</si>
  <si>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csoportos létszámleépítési bejelentések alakulása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</si>
  <si>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</si>
  <si>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</si>
  <si>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2010. év</t>
  </si>
  <si>
    <t xml:space="preserve">2009. év </t>
  </si>
  <si>
    <t>Borsod-Abaúj-Zemplén</t>
  </si>
  <si>
    <t>Észak-Magyar-ország</t>
  </si>
  <si>
    <t>2010. október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</si>
</sst>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7" fillId="4" borderId="9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9" xfId="19" applyNumberFormat="1" applyFont="1" applyFill="1" applyBorder="1" applyAlignment="1">
      <alignment wrapText="1"/>
      <protection/>
    </xf>
    <xf numFmtId="0" fontId="16" fillId="4" borderId="1" xfId="19" applyFont="1" applyFill="1" applyBorder="1" applyAlignment="1">
      <alignment horizontal="center" vertical="center" wrapText="1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6" fillId="0" borderId="11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3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3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14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1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7" fillId="4" borderId="12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 wrapText="1"/>
      <protection/>
    </xf>
    <xf numFmtId="0" fontId="16" fillId="4" borderId="2" xfId="19" applyFont="1" applyFill="1" applyBorder="1" applyAlignment="1">
      <alignment horizontal="center" vertical="center" wrapText="1"/>
      <protection/>
    </xf>
    <xf numFmtId="0" fontId="16" fillId="4" borderId="13" xfId="19" applyFont="1" applyFill="1" applyBorder="1" applyAlignment="1">
      <alignment horizontal="center" vertical="center"/>
      <protection/>
    </xf>
    <xf numFmtId="0" fontId="16" fillId="4" borderId="14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132">
          <cell r="K132">
            <v>37271</v>
          </cell>
        </row>
        <row r="133">
          <cell r="K133">
            <v>31166</v>
          </cell>
        </row>
        <row r="134">
          <cell r="K134">
            <v>68437</v>
          </cell>
        </row>
        <row r="143">
          <cell r="K143">
            <v>2226</v>
          </cell>
        </row>
        <row r="144">
          <cell r="K144">
            <v>10346</v>
          </cell>
        </row>
        <row r="145">
          <cell r="K145">
            <v>17957</v>
          </cell>
        </row>
        <row r="146">
          <cell r="K146">
            <v>17299</v>
          </cell>
        </row>
        <row r="147">
          <cell r="K147">
            <v>16103</v>
          </cell>
        </row>
        <row r="148">
          <cell r="K148">
            <v>4506</v>
          </cell>
        </row>
        <row r="151">
          <cell r="K151">
            <v>6320</v>
          </cell>
        </row>
        <row r="152">
          <cell r="K152">
            <v>24387</v>
          </cell>
        </row>
        <row r="153">
          <cell r="K153">
            <v>21236</v>
          </cell>
        </row>
        <row r="154">
          <cell r="K154">
            <v>9260</v>
          </cell>
        </row>
        <row r="155">
          <cell r="K155">
            <v>4923</v>
          </cell>
        </row>
        <row r="156">
          <cell r="K156">
            <v>2311</v>
          </cell>
        </row>
        <row r="159">
          <cell r="K159">
            <v>18617</v>
          </cell>
        </row>
        <row r="160">
          <cell r="K160">
            <v>12234</v>
          </cell>
        </row>
        <row r="161">
          <cell r="K161">
            <v>14461</v>
          </cell>
        </row>
        <row r="162">
          <cell r="K162">
            <v>10197</v>
          </cell>
        </row>
        <row r="163">
          <cell r="K163">
            <v>12928</v>
          </cell>
        </row>
        <row r="166">
          <cell r="K166">
            <v>10355</v>
          </cell>
        </row>
        <row r="167">
          <cell r="K167">
            <v>5226</v>
          </cell>
        </row>
        <row r="168">
          <cell r="K168">
            <v>28246</v>
          </cell>
        </row>
        <row r="169">
          <cell r="K169">
            <v>24610</v>
          </cell>
        </row>
        <row r="173">
          <cell r="K173">
            <v>33782</v>
          </cell>
        </row>
        <row r="174">
          <cell r="K174">
            <v>30002</v>
          </cell>
        </row>
        <row r="184">
          <cell r="K184">
            <v>1791</v>
          </cell>
        </row>
        <row r="185">
          <cell r="K185">
            <v>9432</v>
          </cell>
        </row>
        <row r="186">
          <cell r="K186">
            <v>15944</v>
          </cell>
        </row>
        <row r="187">
          <cell r="K187">
            <v>16248</v>
          </cell>
        </row>
        <row r="188">
          <cell r="K188">
            <v>15153</v>
          </cell>
        </row>
        <row r="189">
          <cell r="K189">
            <v>5216</v>
          </cell>
        </row>
        <row r="192">
          <cell r="K192">
            <v>5984</v>
          </cell>
        </row>
        <row r="193">
          <cell r="K193">
            <v>23761</v>
          </cell>
        </row>
        <row r="194">
          <cell r="K194">
            <v>18635</v>
          </cell>
        </row>
        <row r="195">
          <cell r="K195">
            <v>8451</v>
          </cell>
        </row>
        <row r="196">
          <cell r="K196">
            <v>4675</v>
          </cell>
        </row>
        <row r="197">
          <cell r="K197">
            <v>2278</v>
          </cell>
        </row>
        <row r="200">
          <cell r="K200">
            <v>16564</v>
          </cell>
        </row>
        <row r="201">
          <cell r="K201">
            <v>11885</v>
          </cell>
        </row>
        <row r="202">
          <cell r="K202">
            <v>11185</v>
          </cell>
        </row>
        <row r="203">
          <cell r="K203">
            <v>12620</v>
          </cell>
        </row>
        <row r="204">
          <cell r="K204">
            <v>11530</v>
          </cell>
        </row>
        <row r="207">
          <cell r="K207">
            <v>6773</v>
          </cell>
        </row>
        <row r="208">
          <cell r="K208">
            <v>4974</v>
          </cell>
        </row>
        <row r="209">
          <cell r="K209">
            <v>28378</v>
          </cell>
        </row>
        <row r="210">
          <cell r="K210">
            <v>23659</v>
          </cell>
        </row>
      </sheetData>
      <sheetData sheetId="1">
        <row r="132">
          <cell r="K132">
            <v>11282</v>
          </cell>
        </row>
        <row r="133">
          <cell r="K133">
            <v>9710</v>
          </cell>
        </row>
        <row r="134">
          <cell r="K134">
            <v>20992</v>
          </cell>
        </row>
        <row r="143">
          <cell r="K143">
            <v>523</v>
          </cell>
        </row>
        <row r="144">
          <cell r="K144">
            <v>3015</v>
          </cell>
        </row>
        <row r="145">
          <cell r="K145">
            <v>5856</v>
          </cell>
        </row>
        <row r="146">
          <cell r="K146">
            <v>5213</v>
          </cell>
        </row>
        <row r="147">
          <cell r="K147">
            <v>4843</v>
          </cell>
        </row>
        <row r="148">
          <cell r="K148">
            <v>1542</v>
          </cell>
        </row>
        <row r="151">
          <cell r="K151">
            <v>1564</v>
          </cell>
        </row>
        <row r="152">
          <cell r="K152">
            <v>6756</v>
          </cell>
        </row>
        <row r="153">
          <cell r="K153">
            <v>6627</v>
          </cell>
        </row>
        <row r="154">
          <cell r="K154">
            <v>3379</v>
          </cell>
        </row>
        <row r="155">
          <cell r="K155">
            <v>1654</v>
          </cell>
        </row>
        <row r="156">
          <cell r="K156">
            <v>1012</v>
          </cell>
        </row>
        <row r="159">
          <cell r="K159">
            <v>6778</v>
          </cell>
        </row>
        <row r="160">
          <cell r="K160">
            <v>4249</v>
          </cell>
        </row>
        <row r="161">
          <cell r="K161">
            <v>5502</v>
          </cell>
        </row>
        <row r="162">
          <cell r="K162">
            <v>2589</v>
          </cell>
        </row>
        <row r="163">
          <cell r="K163">
            <v>1874</v>
          </cell>
        </row>
        <row r="166">
          <cell r="K166">
            <v>5106</v>
          </cell>
        </row>
        <row r="167">
          <cell r="K167">
            <v>2290</v>
          </cell>
        </row>
        <row r="168">
          <cell r="K168">
            <v>5836</v>
          </cell>
        </row>
        <row r="169">
          <cell r="K169">
            <v>7760</v>
          </cell>
        </row>
        <row r="173">
          <cell r="K173">
            <v>10263</v>
          </cell>
        </row>
        <row r="174">
          <cell r="K174">
            <v>9507</v>
          </cell>
        </row>
        <row r="184">
          <cell r="K184">
            <v>522</v>
          </cell>
        </row>
        <row r="185">
          <cell r="K185">
            <v>2758</v>
          </cell>
        </row>
        <row r="186">
          <cell r="K186">
            <v>5071</v>
          </cell>
        </row>
        <row r="187">
          <cell r="K187">
            <v>5046</v>
          </cell>
        </row>
        <row r="188">
          <cell r="K188">
            <v>4755</v>
          </cell>
        </row>
        <row r="189">
          <cell r="K189">
            <v>1618</v>
          </cell>
        </row>
        <row r="192">
          <cell r="K192">
            <v>1612</v>
          </cell>
        </row>
        <row r="193">
          <cell r="K193">
            <v>6996</v>
          </cell>
        </row>
        <row r="194">
          <cell r="K194">
            <v>5706</v>
          </cell>
        </row>
        <row r="195">
          <cell r="K195">
            <v>3041</v>
          </cell>
        </row>
        <row r="196">
          <cell r="K196">
            <v>1470</v>
          </cell>
        </row>
        <row r="197">
          <cell r="K197">
            <v>945</v>
          </cell>
        </row>
        <row r="200">
          <cell r="K200">
            <v>6165</v>
          </cell>
        </row>
        <row r="201">
          <cell r="K201">
            <v>3408</v>
          </cell>
        </row>
        <row r="202">
          <cell r="K202">
            <v>4445</v>
          </cell>
        </row>
        <row r="203">
          <cell r="K203">
            <v>3959</v>
          </cell>
        </row>
        <row r="204">
          <cell r="K204">
            <v>1793</v>
          </cell>
        </row>
        <row r="207">
          <cell r="K207">
            <v>3200</v>
          </cell>
        </row>
        <row r="208">
          <cell r="K208">
            <v>2192</v>
          </cell>
        </row>
        <row r="209">
          <cell r="K209">
            <v>6936</v>
          </cell>
        </row>
        <row r="210">
          <cell r="K210">
            <v>7442</v>
          </cell>
        </row>
      </sheetData>
      <sheetData sheetId="2">
        <row r="132">
          <cell r="K132">
            <v>9800</v>
          </cell>
        </row>
        <row r="133">
          <cell r="K133">
            <v>8632</v>
          </cell>
        </row>
        <row r="134">
          <cell r="K134">
            <v>18432</v>
          </cell>
        </row>
        <row r="143">
          <cell r="K143">
            <v>596</v>
          </cell>
        </row>
        <row r="144">
          <cell r="K144">
            <v>2444</v>
          </cell>
        </row>
        <row r="145">
          <cell r="K145">
            <v>4854</v>
          </cell>
        </row>
        <row r="146">
          <cell r="K146">
            <v>4486</v>
          </cell>
        </row>
        <row r="147">
          <cell r="K147">
            <v>4529</v>
          </cell>
        </row>
        <row r="148">
          <cell r="K148">
            <v>1523</v>
          </cell>
        </row>
        <row r="151">
          <cell r="K151">
            <v>1209</v>
          </cell>
        </row>
        <row r="152">
          <cell r="K152">
            <v>7041</v>
          </cell>
        </row>
        <row r="153">
          <cell r="K153">
            <v>5513</v>
          </cell>
        </row>
        <row r="154">
          <cell r="K154">
            <v>2776</v>
          </cell>
        </row>
        <row r="155">
          <cell r="K155">
            <v>1418</v>
          </cell>
        </row>
        <row r="156">
          <cell r="K156">
            <v>475</v>
          </cell>
        </row>
        <row r="159">
          <cell r="K159">
            <v>4958</v>
          </cell>
        </row>
        <row r="160">
          <cell r="K160">
            <v>3322</v>
          </cell>
        </row>
        <row r="161">
          <cell r="K161">
            <v>4431</v>
          </cell>
        </row>
        <row r="162">
          <cell r="K162">
            <v>2839</v>
          </cell>
        </row>
        <row r="163">
          <cell r="K163">
            <v>2882</v>
          </cell>
        </row>
        <row r="166">
          <cell r="K166">
            <v>3464</v>
          </cell>
        </row>
        <row r="167">
          <cell r="K167">
            <v>1676</v>
          </cell>
        </row>
        <row r="168">
          <cell r="K168">
            <v>6273</v>
          </cell>
        </row>
        <row r="169">
          <cell r="K169">
            <v>7019</v>
          </cell>
        </row>
        <row r="173">
          <cell r="K173">
            <v>9482</v>
          </cell>
        </row>
        <row r="174">
          <cell r="K174">
            <v>8601</v>
          </cell>
        </row>
        <row r="184">
          <cell r="K184">
            <v>438</v>
          </cell>
        </row>
        <row r="185">
          <cell r="K185">
            <v>2497</v>
          </cell>
        </row>
        <row r="186">
          <cell r="K186">
            <v>4438</v>
          </cell>
        </row>
        <row r="187">
          <cell r="K187">
            <v>4435</v>
          </cell>
        </row>
        <row r="188">
          <cell r="K188">
            <v>4420</v>
          </cell>
        </row>
        <row r="189">
          <cell r="K189">
            <v>1855</v>
          </cell>
        </row>
        <row r="192">
          <cell r="K192">
            <v>1202</v>
          </cell>
        </row>
        <row r="193">
          <cell r="K193">
            <v>7217</v>
          </cell>
        </row>
        <row r="194">
          <cell r="K194">
            <v>4977</v>
          </cell>
        </row>
        <row r="195">
          <cell r="K195">
            <v>2781</v>
          </cell>
        </row>
        <row r="196">
          <cell r="K196">
            <v>1398</v>
          </cell>
        </row>
        <row r="197">
          <cell r="K197">
            <v>508</v>
          </cell>
        </row>
        <row r="200">
          <cell r="K200">
            <v>4754</v>
          </cell>
        </row>
        <row r="201">
          <cell r="K201">
            <v>3539</v>
          </cell>
        </row>
        <row r="202">
          <cell r="K202">
            <v>3641</v>
          </cell>
        </row>
        <row r="203">
          <cell r="K203">
            <v>3477</v>
          </cell>
        </row>
        <row r="204">
          <cell r="K204">
            <v>2672</v>
          </cell>
        </row>
        <row r="207">
          <cell r="K207">
            <v>2423</v>
          </cell>
        </row>
        <row r="208">
          <cell r="K208">
            <v>1906</v>
          </cell>
        </row>
        <row r="209">
          <cell r="K209">
            <v>6816</v>
          </cell>
        </row>
        <row r="210">
          <cell r="K210">
            <v>6938</v>
          </cell>
        </row>
      </sheetData>
      <sheetData sheetId="3">
        <row r="132">
          <cell r="K132">
            <v>58353</v>
          </cell>
        </row>
        <row r="133">
          <cell r="K133">
            <v>49508</v>
          </cell>
        </row>
        <row r="134">
          <cell r="K134">
            <v>107861</v>
          </cell>
        </row>
        <row r="143">
          <cell r="K143">
            <v>3345</v>
          </cell>
        </row>
        <row r="144">
          <cell r="K144">
            <v>15805</v>
          </cell>
        </row>
        <row r="145">
          <cell r="K145">
            <v>28667</v>
          </cell>
        </row>
        <row r="146">
          <cell r="K146">
            <v>26998</v>
          </cell>
        </row>
        <row r="147">
          <cell r="K147">
            <v>25475</v>
          </cell>
        </row>
        <row r="148">
          <cell r="K148">
            <v>7571</v>
          </cell>
        </row>
        <row r="151">
          <cell r="K151">
            <v>9093</v>
          </cell>
        </row>
        <row r="152">
          <cell r="K152">
            <v>38184</v>
          </cell>
        </row>
        <row r="153">
          <cell r="K153">
            <v>33376</v>
          </cell>
        </row>
        <row r="154">
          <cell r="K154">
            <v>15415</v>
          </cell>
        </row>
        <row r="155">
          <cell r="K155">
            <v>7995</v>
          </cell>
        </row>
        <row r="156">
          <cell r="K156">
            <v>3798</v>
          </cell>
        </row>
        <row r="159">
          <cell r="K159">
            <v>30353</v>
          </cell>
        </row>
        <row r="160">
          <cell r="K160">
            <v>19805</v>
          </cell>
        </row>
        <row r="161">
          <cell r="K161">
            <v>24394</v>
          </cell>
        </row>
        <row r="162">
          <cell r="K162">
            <v>15625</v>
          </cell>
        </row>
        <row r="163">
          <cell r="K163">
            <v>17684</v>
          </cell>
        </row>
        <row r="166">
          <cell r="K166">
            <v>18925</v>
          </cell>
        </row>
        <row r="167">
          <cell r="K167">
            <v>9192</v>
          </cell>
        </row>
        <row r="168">
          <cell r="K168">
            <v>40355</v>
          </cell>
        </row>
        <row r="169">
          <cell r="K169">
            <v>39389</v>
          </cell>
        </row>
        <row r="173">
          <cell r="K173">
            <v>53527</v>
          </cell>
        </row>
        <row r="174">
          <cell r="K174">
            <v>48110</v>
          </cell>
        </row>
        <row r="184">
          <cell r="K184">
            <v>2751</v>
          </cell>
        </row>
        <row r="185">
          <cell r="K185">
            <v>14687</v>
          </cell>
        </row>
        <row r="186">
          <cell r="K186">
            <v>25453</v>
          </cell>
        </row>
        <row r="187">
          <cell r="K187">
            <v>25729</v>
          </cell>
        </row>
        <row r="188">
          <cell r="K188">
            <v>24328</v>
          </cell>
        </row>
        <row r="189">
          <cell r="K189">
            <v>8689</v>
          </cell>
        </row>
        <row r="192">
          <cell r="K192">
            <v>8798</v>
          </cell>
        </row>
        <row r="193">
          <cell r="K193">
            <v>37974</v>
          </cell>
        </row>
        <row r="194">
          <cell r="K194">
            <v>29318</v>
          </cell>
        </row>
        <row r="195">
          <cell r="K195">
            <v>14273</v>
          </cell>
        </row>
        <row r="196">
          <cell r="K196">
            <v>7543</v>
          </cell>
        </row>
        <row r="197">
          <cell r="K197">
            <v>3731</v>
          </cell>
        </row>
        <row r="200">
          <cell r="K200">
            <v>27483</v>
          </cell>
        </row>
        <row r="201">
          <cell r="K201">
            <v>18832</v>
          </cell>
        </row>
        <row r="202">
          <cell r="K202">
            <v>19271</v>
          </cell>
        </row>
        <row r="203">
          <cell r="K203">
            <v>20056</v>
          </cell>
        </row>
        <row r="204">
          <cell r="K204">
            <v>15995</v>
          </cell>
        </row>
        <row r="207">
          <cell r="K207">
            <v>12396</v>
          </cell>
        </row>
        <row r="208">
          <cell r="K208">
            <v>9072</v>
          </cell>
        </row>
        <row r="209">
          <cell r="K209">
            <v>42130</v>
          </cell>
        </row>
        <row r="210">
          <cell r="K210">
            <v>38039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ÁFSZ_regiók"/>
      <sheetName val="Munka1"/>
      <sheetName val="ratak"/>
      <sheetName val="záróltsz"/>
      <sheetName val="ábra"/>
      <sheetName val="ábra_ÉM"/>
    </sheetNames>
    <sheetDataSet>
      <sheetData sheetId="1">
        <row r="102">
          <cell r="K102">
            <v>19482</v>
          </cell>
        </row>
        <row r="103">
          <cell r="K103">
            <v>3352</v>
          </cell>
        </row>
        <row r="104">
          <cell r="K104">
            <v>8084</v>
          </cell>
        </row>
        <row r="105">
          <cell r="K105">
            <v>2408</v>
          </cell>
        </row>
        <row r="106">
          <cell r="K106">
            <v>2970</v>
          </cell>
        </row>
        <row r="107">
          <cell r="K107">
            <v>7371</v>
          </cell>
        </row>
        <row r="108">
          <cell r="K108">
            <v>3194</v>
          </cell>
        </row>
        <row r="109">
          <cell r="K109">
            <v>4083</v>
          </cell>
        </row>
        <row r="110">
          <cell r="K110">
            <v>5020</v>
          </cell>
        </row>
        <row r="111">
          <cell r="K111">
            <v>4266</v>
          </cell>
        </row>
        <row r="112">
          <cell r="K112">
            <v>2641</v>
          </cell>
        </row>
        <row r="113">
          <cell r="K113">
            <v>1239</v>
          </cell>
        </row>
        <row r="114">
          <cell r="K114">
            <v>1353</v>
          </cell>
        </row>
        <row r="115">
          <cell r="K115">
            <v>1186</v>
          </cell>
        </row>
        <row r="116">
          <cell r="K116">
            <v>1788</v>
          </cell>
        </row>
        <row r="118">
          <cell r="K118">
            <v>7074</v>
          </cell>
        </row>
        <row r="119">
          <cell r="K119">
            <v>4437</v>
          </cell>
        </row>
        <row r="120">
          <cell r="K120">
            <v>2751</v>
          </cell>
        </row>
        <row r="121">
          <cell r="K121">
            <v>3304</v>
          </cell>
        </row>
        <row r="122">
          <cell r="K122">
            <v>2285</v>
          </cell>
        </row>
        <row r="123">
          <cell r="K123">
            <v>1141</v>
          </cell>
        </row>
        <row r="125">
          <cell r="K125">
            <v>6697</v>
          </cell>
        </row>
        <row r="126">
          <cell r="K126">
            <v>2913</v>
          </cell>
        </row>
        <row r="127">
          <cell r="K127">
            <v>2543</v>
          </cell>
        </row>
        <row r="128">
          <cell r="K128">
            <v>2079</v>
          </cell>
        </row>
        <row r="129">
          <cell r="K129">
            <v>2591</v>
          </cell>
        </row>
        <row r="130">
          <cell r="K130">
            <v>1609</v>
          </cell>
        </row>
        <row r="135">
          <cell r="J135">
            <v>18613</v>
          </cell>
          <cell r="K135">
            <v>18430</v>
          </cell>
        </row>
        <row r="136">
          <cell r="J136">
            <v>3168</v>
          </cell>
          <cell r="K136">
            <v>3270</v>
          </cell>
        </row>
        <row r="137">
          <cell r="J137">
            <v>7451</v>
          </cell>
          <cell r="K137">
            <v>7409</v>
          </cell>
        </row>
        <row r="138">
          <cell r="J138">
            <v>2037</v>
          </cell>
          <cell r="K138">
            <v>2004</v>
          </cell>
        </row>
        <row r="139">
          <cell r="J139">
            <v>2772</v>
          </cell>
          <cell r="K139">
            <v>2741</v>
          </cell>
        </row>
        <row r="140">
          <cell r="J140">
            <v>7047</v>
          </cell>
          <cell r="K140">
            <v>6930</v>
          </cell>
        </row>
        <row r="141">
          <cell r="J141">
            <v>2942</v>
          </cell>
          <cell r="K141">
            <v>2917</v>
          </cell>
        </row>
        <row r="142">
          <cell r="J142">
            <v>3736</v>
          </cell>
          <cell r="K142">
            <v>3630</v>
          </cell>
        </row>
        <row r="143">
          <cell r="J143">
            <v>4498</v>
          </cell>
          <cell r="K143">
            <v>4540</v>
          </cell>
        </row>
        <row r="144">
          <cell r="J144">
            <v>3971</v>
          </cell>
          <cell r="K144">
            <v>4174</v>
          </cell>
        </row>
        <row r="145">
          <cell r="J145">
            <v>2406</v>
          </cell>
          <cell r="K145">
            <v>2394</v>
          </cell>
        </row>
        <row r="146">
          <cell r="J146">
            <v>1234</v>
          </cell>
          <cell r="K146">
            <v>1242</v>
          </cell>
        </row>
        <row r="147">
          <cell r="J147">
            <v>1196</v>
          </cell>
          <cell r="K147">
            <v>1155</v>
          </cell>
        </row>
        <row r="148">
          <cell r="J148">
            <v>1352</v>
          </cell>
          <cell r="K148">
            <v>1331</v>
          </cell>
        </row>
        <row r="149">
          <cell r="J149">
            <v>1634</v>
          </cell>
          <cell r="K149">
            <v>1617</v>
          </cell>
        </row>
        <row r="151">
          <cell r="J151">
            <v>6220</v>
          </cell>
          <cell r="K151">
            <v>6409</v>
          </cell>
        </row>
        <row r="152">
          <cell r="J152">
            <v>4148</v>
          </cell>
          <cell r="K152">
            <v>4058</v>
          </cell>
        </row>
        <row r="153">
          <cell r="J153">
            <v>2533</v>
          </cell>
          <cell r="K153">
            <v>2516</v>
          </cell>
        </row>
        <row r="154">
          <cell r="J154">
            <v>3267</v>
          </cell>
          <cell r="K154">
            <v>3251</v>
          </cell>
        </row>
        <row r="155">
          <cell r="J155">
            <v>2327</v>
          </cell>
          <cell r="K155">
            <v>2352</v>
          </cell>
        </row>
        <row r="156">
          <cell r="J156">
            <v>1160</v>
          </cell>
          <cell r="K156">
            <v>1184</v>
          </cell>
        </row>
        <row r="158">
          <cell r="J158">
            <v>6984</v>
          </cell>
          <cell r="K158">
            <v>7066</v>
          </cell>
        </row>
        <row r="159">
          <cell r="J159">
            <v>2789</v>
          </cell>
          <cell r="K159">
            <v>2803</v>
          </cell>
        </row>
        <row r="160">
          <cell r="J160">
            <v>2493</v>
          </cell>
          <cell r="K160">
            <v>2495</v>
          </cell>
        </row>
        <row r="161">
          <cell r="J161">
            <v>2033</v>
          </cell>
          <cell r="K161">
            <v>1981</v>
          </cell>
        </row>
        <row r="162">
          <cell r="J162">
            <v>2424</v>
          </cell>
          <cell r="K162">
            <v>2292</v>
          </cell>
        </row>
        <row r="163">
          <cell r="J163">
            <v>1456</v>
          </cell>
          <cell r="K163">
            <v>1446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102">
          <cell r="K102">
            <v>1995</v>
          </cell>
        </row>
        <row r="103">
          <cell r="K103">
            <v>446</v>
          </cell>
        </row>
        <row r="104">
          <cell r="K104">
            <v>1038</v>
          </cell>
        </row>
        <row r="105">
          <cell r="K105">
            <v>223</v>
          </cell>
        </row>
        <row r="106">
          <cell r="K106">
            <v>369</v>
          </cell>
        </row>
        <row r="107">
          <cell r="K107">
            <v>853</v>
          </cell>
        </row>
        <row r="108">
          <cell r="K108">
            <v>350</v>
          </cell>
        </row>
        <row r="109">
          <cell r="K109">
            <v>535</v>
          </cell>
        </row>
        <row r="110">
          <cell r="K110">
            <v>719</v>
          </cell>
        </row>
        <row r="111">
          <cell r="K111">
            <v>493</v>
          </cell>
        </row>
        <row r="112">
          <cell r="K112">
            <v>338</v>
          </cell>
        </row>
        <row r="113">
          <cell r="K113">
            <v>166</v>
          </cell>
        </row>
        <row r="114">
          <cell r="K114">
            <v>191</v>
          </cell>
        </row>
        <row r="115">
          <cell r="K115">
            <v>128</v>
          </cell>
        </row>
        <row r="116">
          <cell r="K116">
            <v>216</v>
          </cell>
        </row>
        <row r="118">
          <cell r="K118">
            <v>694</v>
          </cell>
        </row>
        <row r="119">
          <cell r="K119">
            <v>446</v>
          </cell>
        </row>
        <row r="120">
          <cell r="K120">
            <v>197</v>
          </cell>
        </row>
        <row r="121">
          <cell r="K121">
            <v>390</v>
          </cell>
        </row>
        <row r="122">
          <cell r="K122">
            <v>294</v>
          </cell>
        </row>
        <row r="123">
          <cell r="K123">
            <v>104</v>
          </cell>
        </row>
        <row r="125">
          <cell r="K125">
            <v>747</v>
          </cell>
        </row>
        <row r="126">
          <cell r="K126">
            <v>324</v>
          </cell>
        </row>
        <row r="127">
          <cell r="K127">
            <v>231</v>
          </cell>
        </row>
        <row r="128">
          <cell r="K128">
            <v>269</v>
          </cell>
        </row>
        <row r="129">
          <cell r="K129">
            <v>261</v>
          </cell>
        </row>
        <row r="130">
          <cell r="K130">
            <v>171</v>
          </cell>
        </row>
        <row r="135">
          <cell r="J135">
            <v>2029</v>
          </cell>
          <cell r="K135">
            <v>1945</v>
          </cell>
        </row>
        <row r="136">
          <cell r="J136">
            <v>421</v>
          </cell>
          <cell r="K136">
            <v>409</v>
          </cell>
        </row>
        <row r="137">
          <cell r="J137">
            <v>1002</v>
          </cell>
          <cell r="K137">
            <v>965</v>
          </cell>
        </row>
        <row r="138">
          <cell r="J138">
            <v>214</v>
          </cell>
          <cell r="K138">
            <v>209</v>
          </cell>
        </row>
        <row r="139">
          <cell r="J139">
            <v>399</v>
          </cell>
          <cell r="K139">
            <v>383</v>
          </cell>
        </row>
        <row r="140">
          <cell r="J140">
            <v>847</v>
          </cell>
          <cell r="K140">
            <v>819</v>
          </cell>
        </row>
        <row r="141">
          <cell r="J141">
            <v>343</v>
          </cell>
          <cell r="K141">
            <v>306</v>
          </cell>
        </row>
        <row r="142">
          <cell r="J142">
            <v>508</v>
          </cell>
          <cell r="K142">
            <v>450</v>
          </cell>
        </row>
        <row r="143">
          <cell r="J143">
            <v>615</v>
          </cell>
          <cell r="K143">
            <v>602</v>
          </cell>
        </row>
        <row r="144">
          <cell r="J144">
            <v>519</v>
          </cell>
          <cell r="K144">
            <v>517</v>
          </cell>
        </row>
        <row r="145">
          <cell r="J145">
            <v>308</v>
          </cell>
          <cell r="K145">
            <v>299</v>
          </cell>
        </row>
        <row r="146">
          <cell r="J146">
            <v>135</v>
          </cell>
          <cell r="K146">
            <v>129</v>
          </cell>
        </row>
        <row r="147">
          <cell r="J147">
            <v>151</v>
          </cell>
          <cell r="K147">
            <v>142</v>
          </cell>
        </row>
        <row r="148">
          <cell r="J148">
            <v>164</v>
          </cell>
          <cell r="K148">
            <v>157</v>
          </cell>
        </row>
        <row r="149">
          <cell r="J149">
            <v>185</v>
          </cell>
          <cell r="K149">
            <v>171</v>
          </cell>
        </row>
        <row r="151">
          <cell r="J151">
            <v>620</v>
          </cell>
          <cell r="K151">
            <v>647</v>
          </cell>
        </row>
        <row r="152">
          <cell r="J152">
            <v>478</v>
          </cell>
          <cell r="K152">
            <v>456</v>
          </cell>
        </row>
        <row r="153">
          <cell r="J153">
            <v>197</v>
          </cell>
          <cell r="K153">
            <v>201</v>
          </cell>
        </row>
        <row r="154">
          <cell r="J154">
            <v>455</v>
          </cell>
          <cell r="K154">
            <v>430</v>
          </cell>
        </row>
        <row r="155">
          <cell r="J155">
            <v>314</v>
          </cell>
          <cell r="K155">
            <v>298</v>
          </cell>
        </row>
        <row r="156">
          <cell r="J156">
            <v>131</v>
          </cell>
          <cell r="K156">
            <v>127</v>
          </cell>
        </row>
        <row r="158">
          <cell r="J158">
            <v>750</v>
          </cell>
          <cell r="K158">
            <v>727</v>
          </cell>
        </row>
        <row r="159">
          <cell r="J159">
            <v>328</v>
          </cell>
          <cell r="K159">
            <v>303</v>
          </cell>
        </row>
        <row r="160">
          <cell r="J160">
            <v>291</v>
          </cell>
          <cell r="K160">
            <v>265</v>
          </cell>
        </row>
        <row r="161">
          <cell r="J161">
            <v>257</v>
          </cell>
          <cell r="K161">
            <v>238</v>
          </cell>
        </row>
        <row r="162">
          <cell r="J162">
            <v>229</v>
          </cell>
          <cell r="K162">
            <v>219</v>
          </cell>
        </row>
        <row r="163">
          <cell r="J163">
            <v>155</v>
          </cell>
          <cell r="K163">
            <v>159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320">
          <cell r="H320">
            <v>148</v>
          </cell>
          <cell r="I320">
            <v>452</v>
          </cell>
        </row>
        <row r="321">
          <cell r="H321">
            <v>58</v>
          </cell>
          <cell r="I321">
            <v>177</v>
          </cell>
        </row>
        <row r="322">
          <cell r="H322">
            <v>195</v>
          </cell>
          <cell r="I322">
            <v>363</v>
          </cell>
        </row>
        <row r="323">
          <cell r="H323">
            <v>31</v>
          </cell>
          <cell r="I323">
            <v>88</v>
          </cell>
        </row>
        <row r="324">
          <cell r="H324">
            <v>8</v>
          </cell>
          <cell r="I324">
            <v>126</v>
          </cell>
        </row>
        <row r="325">
          <cell r="H325">
            <v>148</v>
          </cell>
          <cell r="I325">
            <v>210</v>
          </cell>
        </row>
        <row r="326">
          <cell r="H326">
            <v>68</v>
          </cell>
          <cell r="I326">
            <v>122</v>
          </cell>
        </row>
        <row r="327">
          <cell r="H327">
            <v>27</v>
          </cell>
          <cell r="I327">
            <v>310</v>
          </cell>
        </row>
        <row r="328">
          <cell r="H328">
            <v>26</v>
          </cell>
          <cell r="I328">
            <v>186</v>
          </cell>
        </row>
        <row r="329">
          <cell r="H329">
            <v>41</v>
          </cell>
          <cell r="I329">
            <v>228</v>
          </cell>
        </row>
        <row r="330">
          <cell r="H330">
            <v>0</v>
          </cell>
          <cell r="I330">
            <v>167</v>
          </cell>
        </row>
        <row r="331">
          <cell r="H331">
            <v>6</v>
          </cell>
          <cell r="I331">
            <v>54</v>
          </cell>
        </row>
        <row r="332">
          <cell r="H332">
            <v>33</v>
          </cell>
          <cell r="I332">
            <v>40</v>
          </cell>
        </row>
        <row r="333">
          <cell r="H333">
            <v>4</v>
          </cell>
          <cell r="I333">
            <v>43</v>
          </cell>
        </row>
        <row r="334">
          <cell r="H334">
            <v>51</v>
          </cell>
          <cell r="I334">
            <v>78</v>
          </cell>
        </row>
        <row r="336">
          <cell r="H336">
            <v>359</v>
          </cell>
          <cell r="I336">
            <v>171</v>
          </cell>
        </row>
        <row r="337">
          <cell r="H337">
            <v>293</v>
          </cell>
          <cell r="I337">
            <v>52</v>
          </cell>
        </row>
        <row r="338">
          <cell r="H338">
            <v>270</v>
          </cell>
          <cell r="I338">
            <v>24</v>
          </cell>
        </row>
        <row r="339">
          <cell r="H339">
            <v>19</v>
          </cell>
          <cell r="I339">
            <v>124</v>
          </cell>
        </row>
        <row r="340">
          <cell r="H340">
            <v>19</v>
          </cell>
          <cell r="I340">
            <v>65</v>
          </cell>
        </row>
        <row r="341">
          <cell r="H341">
            <v>2</v>
          </cell>
          <cell r="I341">
            <v>22</v>
          </cell>
        </row>
        <row r="343">
          <cell r="H343">
            <v>28</v>
          </cell>
          <cell r="I343">
            <v>203</v>
          </cell>
        </row>
        <row r="344">
          <cell r="H344">
            <v>69</v>
          </cell>
          <cell r="I344">
            <v>110</v>
          </cell>
        </row>
        <row r="345">
          <cell r="H345">
            <v>18</v>
          </cell>
          <cell r="I345">
            <v>122</v>
          </cell>
        </row>
        <row r="346">
          <cell r="H346">
            <v>0</v>
          </cell>
          <cell r="I346">
            <v>148</v>
          </cell>
        </row>
        <row r="347">
          <cell r="H347">
            <v>9</v>
          </cell>
          <cell r="I347">
            <v>61</v>
          </cell>
        </row>
        <row r="348">
          <cell r="H348">
            <v>75</v>
          </cell>
          <cell r="I348">
            <v>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</sheetNames>
    <sheetDataSet>
      <sheetData sheetId="0">
        <row r="149">
          <cell r="J149">
            <v>697</v>
          </cell>
          <cell r="K149">
            <v>486</v>
          </cell>
        </row>
        <row r="150">
          <cell r="J150">
            <v>287</v>
          </cell>
          <cell r="K150">
            <v>173</v>
          </cell>
        </row>
        <row r="151">
          <cell r="J151">
            <v>211</v>
          </cell>
          <cell r="K151">
            <v>320</v>
          </cell>
        </row>
        <row r="152">
          <cell r="J152">
            <v>63</v>
          </cell>
          <cell r="K152">
            <v>45</v>
          </cell>
        </row>
        <row r="153">
          <cell r="J153">
            <v>116</v>
          </cell>
          <cell r="K153">
            <v>95</v>
          </cell>
        </row>
        <row r="154">
          <cell r="J154">
            <v>339</v>
          </cell>
          <cell r="K154">
            <v>273</v>
          </cell>
        </row>
        <row r="155">
          <cell r="J155">
            <v>105</v>
          </cell>
          <cell r="K155">
            <v>70</v>
          </cell>
        </row>
        <row r="156">
          <cell r="J156">
            <v>227</v>
          </cell>
          <cell r="K156">
            <v>116</v>
          </cell>
        </row>
        <row r="157">
          <cell r="J157">
            <v>135</v>
          </cell>
          <cell r="K157">
            <v>124</v>
          </cell>
        </row>
        <row r="158">
          <cell r="J158">
            <v>347</v>
          </cell>
          <cell r="K158">
            <v>213</v>
          </cell>
        </row>
        <row r="159">
          <cell r="J159">
            <v>168</v>
          </cell>
          <cell r="K159">
            <v>123</v>
          </cell>
        </row>
        <row r="160">
          <cell r="J160">
            <v>36</v>
          </cell>
          <cell r="K160">
            <v>11</v>
          </cell>
        </row>
        <row r="161">
          <cell r="J161">
            <v>24</v>
          </cell>
          <cell r="K161">
            <v>11</v>
          </cell>
        </row>
        <row r="162">
          <cell r="J162">
            <v>45</v>
          </cell>
          <cell r="K162">
            <v>27</v>
          </cell>
        </row>
        <row r="163">
          <cell r="J163">
            <v>99</v>
          </cell>
          <cell r="K163">
            <v>128</v>
          </cell>
        </row>
        <row r="166">
          <cell r="J166">
            <v>147</v>
          </cell>
          <cell r="K166">
            <v>391</v>
          </cell>
        </row>
        <row r="167">
          <cell r="J167">
            <v>180</v>
          </cell>
          <cell r="K167">
            <v>163</v>
          </cell>
        </row>
        <row r="168">
          <cell r="J168">
            <v>143</v>
          </cell>
          <cell r="K168">
            <v>161</v>
          </cell>
        </row>
        <row r="169">
          <cell r="J169">
            <v>67</v>
          </cell>
          <cell r="K169">
            <v>58</v>
          </cell>
        </row>
        <row r="170">
          <cell r="J170">
            <v>31</v>
          </cell>
          <cell r="K170">
            <v>14</v>
          </cell>
        </row>
        <row r="171">
          <cell r="J171">
            <v>6</v>
          </cell>
          <cell r="K171">
            <v>3</v>
          </cell>
        </row>
        <row r="174">
          <cell r="J174">
            <v>79</v>
          </cell>
          <cell r="K174">
            <v>53</v>
          </cell>
        </row>
        <row r="175">
          <cell r="J175">
            <v>164</v>
          </cell>
          <cell r="K175">
            <v>175</v>
          </cell>
        </row>
        <row r="176">
          <cell r="J176">
            <v>79</v>
          </cell>
          <cell r="K176">
            <v>109</v>
          </cell>
        </row>
        <row r="177">
          <cell r="J177">
            <v>30</v>
          </cell>
          <cell r="K177">
            <v>16</v>
          </cell>
        </row>
        <row r="178">
          <cell r="J178">
            <v>30</v>
          </cell>
          <cell r="K178">
            <v>27</v>
          </cell>
        </row>
        <row r="179">
          <cell r="J179">
            <v>78</v>
          </cell>
          <cell r="K179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H58" sqref="H58"/>
      <selection pane="topRight" activeCell="H58" sqref="H58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29" t="s">
        <v>0</v>
      </c>
      <c r="B1" s="129"/>
      <c r="C1" s="129"/>
      <c r="D1" s="129"/>
      <c r="E1" s="129"/>
      <c r="F1" s="129"/>
    </row>
    <row r="2" spans="1:6" ht="15.75">
      <c r="A2" s="129" t="s">
        <v>73</v>
      </c>
      <c r="B2" s="129"/>
      <c r="C2" s="129"/>
      <c r="D2" s="129"/>
      <c r="E2" s="129"/>
      <c r="F2" s="129"/>
    </row>
    <row r="3" spans="1:6" ht="15.75">
      <c r="A3" s="130" t="s">
        <v>117</v>
      </c>
      <c r="B3" s="130"/>
      <c r="C3" s="130"/>
      <c r="D3" s="130"/>
      <c r="E3" s="130"/>
      <c r="F3" s="130"/>
    </row>
    <row r="4" spans="2:6" ht="15.75">
      <c r="B4" s="3"/>
      <c r="C4" s="4"/>
      <c r="D4" s="9"/>
      <c r="E4" s="9"/>
      <c r="F4" s="9"/>
    </row>
    <row r="5" spans="1:6" ht="14.25">
      <c r="A5" s="141" t="s">
        <v>34</v>
      </c>
      <c r="B5" s="136" t="s">
        <v>39</v>
      </c>
      <c r="C5" s="137"/>
      <c r="D5" s="137"/>
      <c r="E5" s="137"/>
      <c r="F5" s="138"/>
    </row>
    <row r="6" spans="1:6" ht="14.25">
      <c r="A6" s="141"/>
      <c r="B6" s="139" t="s">
        <v>1</v>
      </c>
      <c r="C6" s="131" t="s">
        <v>33</v>
      </c>
      <c r="D6" s="132"/>
      <c r="E6" s="132"/>
      <c r="F6" s="133"/>
    </row>
    <row r="7" spans="1:6" ht="42.75" customHeight="1">
      <c r="A7" s="141"/>
      <c r="B7" s="140"/>
      <c r="C7" s="141" t="s">
        <v>38</v>
      </c>
      <c r="D7" s="141"/>
      <c r="E7" s="141" t="s">
        <v>37</v>
      </c>
      <c r="F7" s="141"/>
    </row>
    <row r="8" spans="1:6" ht="14.25">
      <c r="A8" s="141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4" t="s">
        <v>17</v>
      </c>
      <c r="B9" s="134"/>
      <c r="C9" s="134"/>
      <c r="D9" s="134"/>
      <c r="E9" s="134"/>
      <c r="F9" s="134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'[2]Munka1'!K135</f>
        <v>18430</v>
      </c>
      <c r="C10" s="20">
        <f aca="true" t="shared" si="0" ref="C10:C25">B10-P10</f>
        <v>-183</v>
      </c>
      <c r="D10" s="21">
        <f aca="true" t="shared" si="1" ref="D10:D25">B10/P10*100-100</f>
        <v>-0.9831837962714189</v>
      </c>
      <c r="E10" s="20">
        <f aca="true" t="shared" si="2" ref="E10:E25">B10-Q10</f>
        <v>-1052</v>
      </c>
      <c r="F10" s="21">
        <f aca="true" t="shared" si="3" ref="F10:F25">B10/Q10*100-100</f>
        <v>-5.3998562775895635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'[2]Munka1'!J135</f>
        <v>18613</v>
      </c>
      <c r="Q10" s="10">
        <f>'[2]Munka1'!K102</f>
        <v>19482</v>
      </c>
    </row>
    <row r="11" spans="1:17" ht="15.75">
      <c r="A11" s="22" t="s">
        <v>3</v>
      </c>
      <c r="B11" s="23">
        <f>'[2]Munka1'!K136</f>
        <v>3270</v>
      </c>
      <c r="C11" s="23">
        <f t="shared" si="0"/>
        <v>102</v>
      </c>
      <c r="D11" s="24">
        <f t="shared" si="1"/>
        <v>3.219696969696969</v>
      </c>
      <c r="E11" s="23">
        <f t="shared" si="2"/>
        <v>-82</v>
      </c>
      <c r="F11" s="24">
        <f t="shared" si="3"/>
        <v>-2.4463007159904606</v>
      </c>
      <c r="P11" s="5">
        <f>'[2]Munka1'!J136</f>
        <v>3168</v>
      </c>
      <c r="Q11" s="5">
        <f>'[2]Munka1'!K103</f>
        <v>3352</v>
      </c>
    </row>
    <row r="12" spans="1:17" s="11" customFormat="1" ht="15.75">
      <c r="A12" s="19" t="s">
        <v>4</v>
      </c>
      <c r="B12" s="20">
        <f>'[2]Munka1'!K137</f>
        <v>7409</v>
      </c>
      <c r="C12" s="20">
        <f t="shared" si="0"/>
        <v>-42</v>
      </c>
      <c r="D12" s="21">
        <f t="shared" si="1"/>
        <v>-0.5636827271507201</v>
      </c>
      <c r="E12" s="20">
        <f t="shared" si="2"/>
        <v>-675</v>
      </c>
      <c r="F12" s="21">
        <f t="shared" si="3"/>
        <v>-8.349826818406726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'[2]Munka1'!J137</f>
        <v>7451</v>
      </c>
      <c r="Q12" s="12">
        <f>'[2]Munka1'!K104</f>
        <v>8084</v>
      </c>
    </row>
    <row r="13" spans="1:17" ht="15.75">
      <c r="A13" s="22" t="s">
        <v>5</v>
      </c>
      <c r="B13" s="23">
        <f>'[2]Munka1'!K138</f>
        <v>2004</v>
      </c>
      <c r="C13" s="23">
        <f t="shared" si="0"/>
        <v>-33</v>
      </c>
      <c r="D13" s="24">
        <f t="shared" si="1"/>
        <v>-1.62002945508101</v>
      </c>
      <c r="E13" s="23">
        <f t="shared" si="2"/>
        <v>-404</v>
      </c>
      <c r="F13" s="24">
        <f t="shared" si="3"/>
        <v>-16.777408637873762</v>
      </c>
      <c r="P13" s="5">
        <f>'[2]Munka1'!J138</f>
        <v>2037</v>
      </c>
      <c r="Q13" s="5">
        <f>'[2]Munka1'!K105</f>
        <v>2408</v>
      </c>
    </row>
    <row r="14" spans="1:17" s="11" customFormat="1" ht="15.75">
      <c r="A14" s="19" t="s">
        <v>6</v>
      </c>
      <c r="B14" s="20">
        <f>'[2]Munka1'!K139</f>
        <v>2741</v>
      </c>
      <c r="C14" s="20">
        <f t="shared" si="0"/>
        <v>-31</v>
      </c>
      <c r="D14" s="21">
        <f t="shared" si="1"/>
        <v>-1.1183261183261237</v>
      </c>
      <c r="E14" s="20">
        <f t="shared" si="2"/>
        <v>-229</v>
      </c>
      <c r="F14" s="21">
        <f t="shared" si="3"/>
        <v>-7.710437710437716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'[2]Munka1'!J139</f>
        <v>2772</v>
      </c>
      <c r="Q14" s="12">
        <f>'[2]Munka1'!K106</f>
        <v>2970</v>
      </c>
    </row>
    <row r="15" spans="1:17" ht="15.75">
      <c r="A15" s="22" t="s">
        <v>7</v>
      </c>
      <c r="B15" s="23">
        <f>'[2]Munka1'!K140</f>
        <v>6930</v>
      </c>
      <c r="C15" s="23">
        <f t="shared" si="0"/>
        <v>-117</v>
      </c>
      <c r="D15" s="24">
        <f t="shared" si="1"/>
        <v>-1.6602809706257915</v>
      </c>
      <c r="E15" s="23">
        <f t="shared" si="2"/>
        <v>-441</v>
      </c>
      <c r="F15" s="24">
        <f t="shared" si="3"/>
        <v>-5.98290598290599</v>
      </c>
      <c r="P15" s="5">
        <f>'[2]Munka1'!J140</f>
        <v>7047</v>
      </c>
      <c r="Q15" s="5">
        <f>'[2]Munka1'!K107</f>
        <v>7371</v>
      </c>
    </row>
    <row r="16" spans="1:17" s="11" customFormat="1" ht="15.75">
      <c r="A16" s="19" t="s">
        <v>8</v>
      </c>
      <c r="B16" s="20">
        <f>'[2]Munka1'!K141</f>
        <v>2917</v>
      </c>
      <c r="C16" s="20">
        <f t="shared" si="0"/>
        <v>-25</v>
      </c>
      <c r="D16" s="21">
        <f t="shared" si="1"/>
        <v>-0.8497620666213521</v>
      </c>
      <c r="E16" s="20">
        <f t="shared" si="2"/>
        <v>-277</v>
      </c>
      <c r="F16" s="21">
        <f t="shared" si="3"/>
        <v>-8.672510958046345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'[2]Munka1'!J141</f>
        <v>2942</v>
      </c>
      <c r="Q16" s="12">
        <f>'[2]Munka1'!K108</f>
        <v>3194</v>
      </c>
    </row>
    <row r="17" spans="1:17" ht="15.75">
      <c r="A17" s="22" t="s">
        <v>9</v>
      </c>
      <c r="B17" s="23">
        <f>'[2]Munka1'!K142</f>
        <v>3630</v>
      </c>
      <c r="C17" s="23">
        <f t="shared" si="0"/>
        <v>-106</v>
      </c>
      <c r="D17" s="24">
        <f t="shared" si="1"/>
        <v>-2.837259100642399</v>
      </c>
      <c r="E17" s="23">
        <f t="shared" si="2"/>
        <v>-453</v>
      </c>
      <c r="F17" s="24">
        <f t="shared" si="3"/>
        <v>-11.094783247612057</v>
      </c>
      <c r="P17" s="5">
        <f>'[2]Munka1'!J142</f>
        <v>3736</v>
      </c>
      <c r="Q17" s="5">
        <f>'[2]Munka1'!K109</f>
        <v>4083</v>
      </c>
    </row>
    <row r="18" spans="1:17" s="11" customFormat="1" ht="15.75">
      <c r="A18" s="19" t="s">
        <v>10</v>
      </c>
      <c r="B18" s="20">
        <f>'[2]Munka1'!K143</f>
        <v>4540</v>
      </c>
      <c r="C18" s="20">
        <f t="shared" si="0"/>
        <v>42</v>
      </c>
      <c r="D18" s="21">
        <f t="shared" si="1"/>
        <v>0.9337483325922591</v>
      </c>
      <c r="E18" s="20">
        <f t="shared" si="2"/>
        <v>-480</v>
      </c>
      <c r="F18" s="21">
        <f t="shared" si="3"/>
        <v>-9.561752988047814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'[2]Munka1'!J143</f>
        <v>4498</v>
      </c>
      <c r="Q18" s="12">
        <f>'[2]Munka1'!K110</f>
        <v>5020</v>
      </c>
    </row>
    <row r="19" spans="1:17" ht="15.75">
      <c r="A19" s="22" t="s">
        <v>11</v>
      </c>
      <c r="B19" s="23">
        <f>'[2]Munka1'!K144</f>
        <v>4174</v>
      </c>
      <c r="C19" s="23">
        <f t="shared" si="0"/>
        <v>203</v>
      </c>
      <c r="D19" s="24">
        <f t="shared" si="1"/>
        <v>5.112062452782681</v>
      </c>
      <c r="E19" s="23">
        <f t="shared" si="2"/>
        <v>-92</v>
      </c>
      <c r="F19" s="24">
        <f t="shared" si="3"/>
        <v>-2.1565869667135473</v>
      </c>
      <c r="P19" s="5">
        <f>'[2]Munka1'!J144</f>
        <v>3971</v>
      </c>
      <c r="Q19" s="5">
        <f>'[2]Munka1'!K111</f>
        <v>4266</v>
      </c>
    </row>
    <row r="20" spans="1:17" s="11" customFormat="1" ht="15.75">
      <c r="A20" s="19" t="s">
        <v>12</v>
      </c>
      <c r="B20" s="20">
        <f>'[2]Munka1'!K145</f>
        <v>2394</v>
      </c>
      <c r="C20" s="20">
        <f t="shared" si="0"/>
        <v>-12</v>
      </c>
      <c r="D20" s="21">
        <f t="shared" si="1"/>
        <v>-0.4987531172069879</v>
      </c>
      <c r="E20" s="20">
        <f t="shared" si="2"/>
        <v>-247</v>
      </c>
      <c r="F20" s="21">
        <f t="shared" si="3"/>
        <v>-9.352517985611513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'[2]Munka1'!J145</f>
        <v>2406</v>
      </c>
      <c r="Q20" s="12">
        <f>'[2]Munka1'!K112</f>
        <v>2641</v>
      </c>
    </row>
    <row r="21" spans="1:17" ht="15.75">
      <c r="A21" s="22" t="s">
        <v>13</v>
      </c>
      <c r="B21" s="23">
        <f>'[2]Munka1'!K146</f>
        <v>1242</v>
      </c>
      <c r="C21" s="23">
        <f t="shared" si="0"/>
        <v>8</v>
      </c>
      <c r="D21" s="24">
        <f t="shared" si="1"/>
        <v>0.6482982171799136</v>
      </c>
      <c r="E21" s="23">
        <f t="shared" si="2"/>
        <v>3</v>
      </c>
      <c r="F21" s="24">
        <f t="shared" si="3"/>
        <v>0.24213075060532674</v>
      </c>
      <c r="P21" s="5">
        <f>'[2]Munka1'!J146</f>
        <v>1234</v>
      </c>
      <c r="Q21" s="5">
        <f>'[2]Munka1'!K113</f>
        <v>1239</v>
      </c>
    </row>
    <row r="22" spans="1:17" s="11" customFormat="1" ht="15.75">
      <c r="A22" s="19" t="s">
        <v>14</v>
      </c>
      <c r="B22" s="20">
        <f>'[2]Munka1'!K147</f>
        <v>1155</v>
      </c>
      <c r="C22" s="20">
        <f t="shared" si="0"/>
        <v>-41</v>
      </c>
      <c r="D22" s="21">
        <f t="shared" si="1"/>
        <v>-3.4280936454849495</v>
      </c>
      <c r="E22" s="20">
        <f t="shared" si="2"/>
        <v>-198</v>
      </c>
      <c r="F22" s="21">
        <f t="shared" si="3"/>
        <v>-14.63414634146342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'[2]Munka1'!J147</f>
        <v>1196</v>
      </c>
      <c r="Q22" s="12">
        <f>'[2]Munka1'!K114</f>
        <v>1353</v>
      </c>
    </row>
    <row r="23" spans="1:17" ht="15.75">
      <c r="A23" s="22" t="s">
        <v>15</v>
      </c>
      <c r="B23" s="23">
        <f>'[2]Munka1'!K148</f>
        <v>1331</v>
      </c>
      <c r="C23" s="23">
        <f t="shared" si="0"/>
        <v>-21</v>
      </c>
      <c r="D23" s="24">
        <f t="shared" si="1"/>
        <v>-1.5532544378698248</v>
      </c>
      <c r="E23" s="23">
        <f t="shared" si="2"/>
        <v>145</v>
      </c>
      <c r="F23" s="24">
        <f t="shared" si="3"/>
        <v>12.22596964586846</v>
      </c>
      <c r="P23" s="5">
        <f>'[2]Munka1'!J148</f>
        <v>1352</v>
      </c>
      <c r="Q23" s="5">
        <f>'[2]Munka1'!K115</f>
        <v>1186</v>
      </c>
    </row>
    <row r="24" spans="1:17" s="11" customFormat="1" ht="15.75">
      <c r="A24" s="19" t="s">
        <v>16</v>
      </c>
      <c r="B24" s="20">
        <f>'[2]Munka1'!K149</f>
        <v>1617</v>
      </c>
      <c r="C24" s="20">
        <f t="shared" si="0"/>
        <v>-17</v>
      </c>
      <c r="D24" s="21">
        <f t="shared" si="1"/>
        <v>-1.0403916768665766</v>
      </c>
      <c r="E24" s="20">
        <f t="shared" si="2"/>
        <v>-171</v>
      </c>
      <c r="F24" s="21">
        <f t="shared" si="3"/>
        <v>-9.56375838926175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'[2]Munka1'!J149</f>
        <v>1634</v>
      </c>
      <c r="Q24" s="12">
        <f>'[2]Munka1'!K116</f>
        <v>1788</v>
      </c>
    </row>
    <row r="25" spans="1:17" s="6" customFormat="1" ht="31.5">
      <c r="A25" s="25" t="s">
        <v>17</v>
      </c>
      <c r="B25" s="26">
        <f>SUM(B10:B24)</f>
        <v>63784</v>
      </c>
      <c r="C25" s="26">
        <f t="shared" si="0"/>
        <v>-273</v>
      </c>
      <c r="D25" s="27">
        <f t="shared" si="1"/>
        <v>-0.42618293082723824</v>
      </c>
      <c r="E25" s="26">
        <f t="shared" si="2"/>
        <v>-4653</v>
      </c>
      <c r="F25" s="27">
        <f t="shared" si="3"/>
        <v>-6.798953782310733</v>
      </c>
      <c r="P25" s="15">
        <f>SUM(P10:P24)</f>
        <v>64057</v>
      </c>
      <c r="Q25" s="15">
        <f>SUM(Q10:Q24)</f>
        <v>68437</v>
      </c>
    </row>
    <row r="26" spans="1:15" s="11" customFormat="1" ht="29.25" customHeight="1">
      <c r="A26" s="135" t="s">
        <v>24</v>
      </c>
      <c r="B26" s="135"/>
      <c r="C26" s="135"/>
      <c r="D26" s="135"/>
      <c r="E26" s="135"/>
      <c r="F26" s="135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'[2]Munka1'!K151</f>
        <v>6409</v>
      </c>
      <c r="C27" s="23">
        <f>B27-P27</f>
        <v>189</v>
      </c>
      <c r="D27" s="24">
        <f>B27/P27*100-100</f>
        <v>3.038585209003216</v>
      </c>
      <c r="E27" s="23">
        <f>B27-Q27</f>
        <v>-665</v>
      </c>
      <c r="F27" s="24">
        <f>B27/Q27*100-100</f>
        <v>-9.40062199604185</v>
      </c>
      <c r="P27" s="7">
        <f>'[2]Munka1'!J151</f>
        <v>6220</v>
      </c>
      <c r="Q27" s="7">
        <f>'[2]Munka1'!K118</f>
        <v>7074</v>
      </c>
    </row>
    <row r="28" spans="1:17" s="11" customFormat="1" ht="15.75">
      <c r="A28" s="19" t="s">
        <v>19</v>
      </c>
      <c r="B28" s="20">
        <f>'[2]Munka1'!K152</f>
        <v>4058</v>
      </c>
      <c r="C28" s="20">
        <f aca="true" t="shared" si="4" ref="C28:C33">B28-P28</f>
        <v>-90</v>
      </c>
      <c r="D28" s="21">
        <f aca="true" t="shared" si="5" ref="D28:D33">B28/P28*100-100</f>
        <v>-2.1697203471552626</v>
      </c>
      <c r="E28" s="20">
        <f aca="true" t="shared" si="6" ref="E28:E33">B28-Q28</f>
        <v>-379</v>
      </c>
      <c r="F28" s="21">
        <f aca="true" t="shared" si="7" ref="F28:F33">B28/Q28*100-100</f>
        <v>-8.541807527608754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'[2]Munka1'!J152</f>
        <v>4148</v>
      </c>
      <c r="Q28" s="13">
        <f>'[2]Munka1'!K119</f>
        <v>4437</v>
      </c>
    </row>
    <row r="29" spans="1:17" ht="15.75">
      <c r="A29" s="22" t="s">
        <v>20</v>
      </c>
      <c r="B29" s="23">
        <f>'[2]Munka1'!K153</f>
        <v>2516</v>
      </c>
      <c r="C29" s="23">
        <f t="shared" si="4"/>
        <v>-17</v>
      </c>
      <c r="D29" s="24">
        <f t="shared" si="5"/>
        <v>-0.6711409395973078</v>
      </c>
      <c r="E29" s="23">
        <f t="shared" si="6"/>
        <v>-235</v>
      </c>
      <c r="F29" s="24">
        <f t="shared" si="7"/>
        <v>-8.542348237004731</v>
      </c>
      <c r="P29" s="7">
        <f>'[2]Munka1'!J153</f>
        <v>2533</v>
      </c>
      <c r="Q29" s="7">
        <f>'[2]Munka1'!K120</f>
        <v>2751</v>
      </c>
    </row>
    <row r="30" spans="1:17" s="11" customFormat="1" ht="15.75">
      <c r="A30" s="19" t="s">
        <v>21</v>
      </c>
      <c r="B30" s="20">
        <f>'[2]Munka1'!K154</f>
        <v>3251</v>
      </c>
      <c r="C30" s="20">
        <f t="shared" si="4"/>
        <v>-16</v>
      </c>
      <c r="D30" s="21">
        <f t="shared" si="5"/>
        <v>-0.48974594429139984</v>
      </c>
      <c r="E30" s="20">
        <f t="shared" si="6"/>
        <v>-53</v>
      </c>
      <c r="F30" s="21">
        <f t="shared" si="7"/>
        <v>-1.6041162227602825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'[2]Munka1'!J154</f>
        <v>3267</v>
      </c>
      <c r="Q30" s="13">
        <f>'[2]Munka1'!K121</f>
        <v>3304</v>
      </c>
    </row>
    <row r="31" spans="1:17" ht="15.75">
      <c r="A31" s="22" t="s">
        <v>22</v>
      </c>
      <c r="B31" s="23">
        <f>'[2]Munka1'!K155</f>
        <v>2352</v>
      </c>
      <c r="C31" s="23">
        <f t="shared" si="4"/>
        <v>25</v>
      </c>
      <c r="D31" s="24">
        <f t="shared" si="5"/>
        <v>1.0743446497636313</v>
      </c>
      <c r="E31" s="23">
        <f t="shared" si="6"/>
        <v>67</v>
      </c>
      <c r="F31" s="24">
        <f t="shared" si="7"/>
        <v>2.9321663019693744</v>
      </c>
      <c r="P31" s="7">
        <f>'[2]Munka1'!J155</f>
        <v>2327</v>
      </c>
      <c r="Q31" s="7">
        <f>'[2]Munka1'!K122</f>
        <v>2285</v>
      </c>
    </row>
    <row r="32" spans="1:17" s="11" customFormat="1" ht="15.75">
      <c r="A32" s="19" t="s">
        <v>23</v>
      </c>
      <c r="B32" s="20">
        <f>'[2]Munka1'!K156</f>
        <v>1184</v>
      </c>
      <c r="C32" s="20">
        <f t="shared" si="4"/>
        <v>24</v>
      </c>
      <c r="D32" s="21">
        <f t="shared" si="5"/>
        <v>2.068965517241381</v>
      </c>
      <c r="E32" s="20">
        <f t="shared" si="6"/>
        <v>43</v>
      </c>
      <c r="F32" s="21">
        <f t="shared" si="7"/>
        <v>3.7686240140227767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'[2]Munka1'!J156</f>
        <v>1160</v>
      </c>
      <c r="Q32" s="13">
        <f>'[2]Munka1'!K123</f>
        <v>1141</v>
      </c>
    </row>
    <row r="33" spans="1:17" s="6" customFormat="1" ht="15.75">
      <c r="A33" s="25" t="s">
        <v>24</v>
      </c>
      <c r="B33" s="26">
        <f>SUM(B27:B32)</f>
        <v>19770</v>
      </c>
      <c r="C33" s="26">
        <f t="shared" si="4"/>
        <v>115</v>
      </c>
      <c r="D33" s="27">
        <f t="shared" si="5"/>
        <v>0.5850928516916838</v>
      </c>
      <c r="E33" s="26">
        <f t="shared" si="6"/>
        <v>-1222</v>
      </c>
      <c r="F33" s="27">
        <f t="shared" si="7"/>
        <v>-5.821265243902445</v>
      </c>
      <c r="P33" s="14">
        <f>SUM(P27:P32)</f>
        <v>19655</v>
      </c>
      <c r="Q33" s="14">
        <f>SUM(Q27:Q32)</f>
        <v>20992</v>
      </c>
    </row>
    <row r="34" spans="1:15" s="11" customFormat="1" ht="27.75" customHeight="1">
      <c r="A34" s="135" t="s">
        <v>31</v>
      </c>
      <c r="B34" s="135"/>
      <c r="C34" s="135"/>
      <c r="D34" s="135"/>
      <c r="E34" s="135"/>
      <c r="F34" s="135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'[2]Munka1'!K158</f>
        <v>7066</v>
      </c>
      <c r="C35" s="23">
        <f>B35-P35</f>
        <v>82</v>
      </c>
      <c r="D35" s="24">
        <f>B35/P35*100-100</f>
        <v>1.1741122565864828</v>
      </c>
      <c r="E35" s="23">
        <f>B35-Q35</f>
        <v>369</v>
      </c>
      <c r="F35" s="24">
        <f>B35/Q35*100-100</f>
        <v>5.509929819322082</v>
      </c>
      <c r="P35" s="7">
        <f>'[2]Munka1'!J158</f>
        <v>6984</v>
      </c>
      <c r="Q35" s="7">
        <f>'[2]Munka1'!K125</f>
        <v>6697</v>
      </c>
    </row>
    <row r="36" spans="1:17" s="11" customFormat="1" ht="15.75">
      <c r="A36" s="19" t="s">
        <v>26</v>
      </c>
      <c r="B36" s="20">
        <f>'[2]Munka1'!K159</f>
        <v>2803</v>
      </c>
      <c r="C36" s="20">
        <f aca="true" t="shared" si="8" ref="C36:C41">B36-P36</f>
        <v>14</v>
      </c>
      <c r="D36" s="21">
        <f aca="true" t="shared" si="9" ref="D36:D41">B36/P36*100-100</f>
        <v>0.5019720329867425</v>
      </c>
      <c r="E36" s="20">
        <f aca="true" t="shared" si="10" ref="E36:E41">B36-Q36</f>
        <v>-110</v>
      </c>
      <c r="F36" s="21">
        <f aca="true" t="shared" si="11" ref="F36:F41">B36/Q36*100-100</f>
        <v>-3.7761757638173634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'[2]Munka1'!J159</f>
        <v>2789</v>
      </c>
      <c r="Q36" s="13">
        <f>'[2]Munka1'!K126</f>
        <v>2913</v>
      </c>
    </row>
    <row r="37" spans="1:17" ht="15.75">
      <c r="A37" s="22" t="s">
        <v>27</v>
      </c>
      <c r="B37" s="23">
        <f>'[2]Munka1'!K160</f>
        <v>2495</v>
      </c>
      <c r="C37" s="23">
        <f t="shared" si="8"/>
        <v>2</v>
      </c>
      <c r="D37" s="24">
        <f t="shared" si="9"/>
        <v>0.08022462896109062</v>
      </c>
      <c r="E37" s="23">
        <f t="shared" si="10"/>
        <v>-48</v>
      </c>
      <c r="F37" s="24">
        <f t="shared" si="11"/>
        <v>-1.8875344081793202</v>
      </c>
      <c r="P37" s="7">
        <f>'[2]Munka1'!J160</f>
        <v>2493</v>
      </c>
      <c r="Q37" s="7">
        <f>'[2]Munka1'!K127</f>
        <v>2543</v>
      </c>
    </row>
    <row r="38" spans="1:17" s="11" customFormat="1" ht="15.75">
      <c r="A38" s="19" t="s">
        <v>28</v>
      </c>
      <c r="B38" s="20">
        <f>'[2]Munka1'!K161</f>
        <v>1981</v>
      </c>
      <c r="C38" s="20">
        <f t="shared" si="8"/>
        <v>-52</v>
      </c>
      <c r="D38" s="21">
        <f t="shared" si="9"/>
        <v>-2.5577963600590294</v>
      </c>
      <c r="E38" s="20">
        <f t="shared" si="10"/>
        <v>-98</v>
      </c>
      <c r="F38" s="21">
        <f t="shared" si="11"/>
        <v>-4.71380471380472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'[2]Munka1'!J161</f>
        <v>2033</v>
      </c>
      <c r="Q38" s="13">
        <f>'[2]Munka1'!K128</f>
        <v>2079</v>
      </c>
    </row>
    <row r="39" spans="1:17" ht="15.75">
      <c r="A39" s="22" t="s">
        <v>29</v>
      </c>
      <c r="B39" s="23">
        <f>'[2]Munka1'!K162</f>
        <v>2292</v>
      </c>
      <c r="C39" s="23">
        <f t="shared" si="8"/>
        <v>-132</v>
      </c>
      <c r="D39" s="24">
        <f t="shared" si="9"/>
        <v>-5.445544554455452</v>
      </c>
      <c r="E39" s="23">
        <f t="shared" si="10"/>
        <v>-299</v>
      </c>
      <c r="F39" s="24">
        <f t="shared" si="11"/>
        <v>-11.53994596680819</v>
      </c>
      <c r="P39" s="7">
        <f>'[2]Munka1'!J162</f>
        <v>2424</v>
      </c>
      <c r="Q39" s="7">
        <f>'[2]Munka1'!K129</f>
        <v>2591</v>
      </c>
    </row>
    <row r="40" spans="1:17" s="11" customFormat="1" ht="15.75">
      <c r="A40" s="19" t="s">
        <v>30</v>
      </c>
      <c r="B40" s="20">
        <f>'[2]Munka1'!K163</f>
        <v>1446</v>
      </c>
      <c r="C40" s="20">
        <f t="shared" si="8"/>
        <v>-10</v>
      </c>
      <c r="D40" s="21">
        <f t="shared" si="9"/>
        <v>-0.6868131868131826</v>
      </c>
      <c r="E40" s="20">
        <f t="shared" si="10"/>
        <v>-163</v>
      </c>
      <c r="F40" s="21">
        <f t="shared" si="11"/>
        <v>-10.130515848353014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'[2]Munka1'!J163</f>
        <v>1456</v>
      </c>
      <c r="Q40" s="13">
        <f>'[2]Munka1'!K130</f>
        <v>1609</v>
      </c>
    </row>
    <row r="41" spans="1:17" s="6" customFormat="1" ht="15.75">
      <c r="A41" s="25" t="s">
        <v>31</v>
      </c>
      <c r="B41" s="26">
        <f>SUM(B35:B40)</f>
        <v>18083</v>
      </c>
      <c r="C41" s="26">
        <f t="shared" si="8"/>
        <v>-96</v>
      </c>
      <c r="D41" s="27">
        <f t="shared" si="9"/>
        <v>-0.5280818526871656</v>
      </c>
      <c r="E41" s="26">
        <f t="shared" si="10"/>
        <v>-349</v>
      </c>
      <c r="F41" s="27">
        <f t="shared" si="11"/>
        <v>-1.8934461805555571</v>
      </c>
      <c r="P41" s="14">
        <f>SUM(P35:P40)</f>
        <v>18179</v>
      </c>
      <c r="Q41" s="14">
        <f>SUM(Q35:Q40)</f>
        <v>18432</v>
      </c>
    </row>
    <row r="42" spans="1:17" s="16" customFormat="1" ht="28.5">
      <c r="A42" s="18" t="s">
        <v>32</v>
      </c>
      <c r="B42" s="28">
        <f>B41+B33+B25</f>
        <v>101637</v>
      </c>
      <c r="C42" s="28">
        <f>B42-P42</f>
        <v>-254</v>
      </c>
      <c r="D42" s="29">
        <f>B42/P42*100-100</f>
        <v>-0.2492860017077021</v>
      </c>
      <c r="E42" s="28">
        <f>B42-Q42</f>
        <v>-6224</v>
      </c>
      <c r="F42" s="29">
        <f>B42/Q42*100-100</f>
        <v>-5.770389668184052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101891</v>
      </c>
      <c r="Q42" s="17">
        <f>Q41+Q33+Q25</f>
        <v>107861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">
      <pane xSplit="6" topLeftCell="G1" activePane="topRight" state="frozen"/>
      <selection pane="topLeft" activeCell="H58" sqref="H58"/>
      <selection pane="topRight" activeCell="H58" sqref="H58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29" t="s">
        <v>42</v>
      </c>
      <c r="B1" s="129"/>
      <c r="C1" s="129"/>
      <c r="D1" s="129"/>
      <c r="E1" s="129"/>
      <c r="F1" s="129"/>
    </row>
    <row r="2" spans="1:6" ht="15.75">
      <c r="A2" s="129" t="s">
        <v>73</v>
      </c>
      <c r="B2" s="129"/>
      <c r="C2" s="129"/>
      <c r="D2" s="129"/>
      <c r="E2" s="129"/>
      <c r="F2" s="129"/>
    </row>
    <row r="3" spans="1:6" ht="15.75">
      <c r="A3" s="130" t="s">
        <v>117</v>
      </c>
      <c r="B3" s="130"/>
      <c r="C3" s="130"/>
      <c r="D3" s="130"/>
      <c r="E3" s="130"/>
      <c r="F3" s="130"/>
    </row>
    <row r="4" spans="2:6" ht="15.75">
      <c r="B4" s="3"/>
      <c r="C4" s="4"/>
      <c r="D4" s="9"/>
      <c r="E4" s="9"/>
      <c r="F4" s="9"/>
    </row>
    <row r="5" spans="1:6" ht="14.25">
      <c r="A5" s="141" t="s">
        <v>34</v>
      </c>
      <c r="B5" s="136" t="s">
        <v>79</v>
      </c>
      <c r="C5" s="137"/>
      <c r="D5" s="137"/>
      <c r="E5" s="137"/>
      <c r="F5" s="138"/>
    </row>
    <row r="6" spans="1:6" ht="14.25">
      <c r="A6" s="141"/>
      <c r="B6" s="139" t="s">
        <v>1</v>
      </c>
      <c r="C6" s="131" t="s">
        <v>33</v>
      </c>
      <c r="D6" s="132"/>
      <c r="E6" s="132"/>
      <c r="F6" s="133"/>
    </row>
    <row r="7" spans="1:6" ht="42.75" customHeight="1">
      <c r="A7" s="141"/>
      <c r="B7" s="140"/>
      <c r="C7" s="141" t="s">
        <v>38</v>
      </c>
      <c r="D7" s="141"/>
      <c r="E7" s="141" t="s">
        <v>37</v>
      </c>
      <c r="F7" s="141"/>
    </row>
    <row r="8" spans="1:6" ht="14.25">
      <c r="A8" s="141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4" t="s">
        <v>17</v>
      </c>
      <c r="B9" s="134"/>
      <c r="C9" s="134"/>
      <c r="D9" s="134"/>
      <c r="E9" s="134"/>
      <c r="F9" s="134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'[3]kirendeltségek'!K135</f>
        <v>1945</v>
      </c>
      <c r="C10" s="20">
        <f aca="true" t="shared" si="0" ref="C10:C25">B10-P10</f>
        <v>-84</v>
      </c>
      <c r="D10" s="21">
        <f aca="true" t="shared" si="1" ref="D10:D25">B10/P10*100-100</f>
        <v>-4.139970428782647</v>
      </c>
      <c r="E10" s="20">
        <f aca="true" t="shared" si="2" ref="E10:E25">B10-Q10</f>
        <v>-50</v>
      </c>
      <c r="F10" s="21">
        <f aca="true" t="shared" si="3" ref="F10:F25">B10/Q10*100-100</f>
        <v>-2.506265664160395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'[3]kirendeltségek'!J135</f>
        <v>2029</v>
      </c>
      <c r="Q10" s="10">
        <f>'[3]kirendeltségek'!K102</f>
        <v>1995</v>
      </c>
    </row>
    <row r="11" spans="1:17" ht="15.75">
      <c r="A11" s="22" t="s">
        <v>3</v>
      </c>
      <c r="B11" s="23">
        <f>'[3]kirendeltségek'!K136</f>
        <v>409</v>
      </c>
      <c r="C11" s="23">
        <f t="shared" si="0"/>
        <v>-12</v>
      </c>
      <c r="D11" s="24">
        <f t="shared" si="1"/>
        <v>-2.850356294536809</v>
      </c>
      <c r="E11" s="23">
        <f t="shared" si="2"/>
        <v>-37</v>
      </c>
      <c r="F11" s="24">
        <f t="shared" si="3"/>
        <v>-8.295964125560545</v>
      </c>
      <c r="P11" s="5">
        <f>'[3]kirendeltségek'!J136</f>
        <v>421</v>
      </c>
      <c r="Q11" s="5">
        <f>'[3]kirendeltségek'!K103</f>
        <v>446</v>
      </c>
    </row>
    <row r="12" spans="1:17" s="11" customFormat="1" ht="15.75">
      <c r="A12" s="19" t="s">
        <v>4</v>
      </c>
      <c r="B12" s="20">
        <f>'[3]kirendeltségek'!K137</f>
        <v>965</v>
      </c>
      <c r="C12" s="20">
        <f t="shared" si="0"/>
        <v>-37</v>
      </c>
      <c r="D12" s="21">
        <f t="shared" si="1"/>
        <v>-3.6926147704590733</v>
      </c>
      <c r="E12" s="20">
        <f t="shared" si="2"/>
        <v>-73</v>
      </c>
      <c r="F12" s="21">
        <f t="shared" si="3"/>
        <v>-7.032755298651253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'[3]kirendeltségek'!J137</f>
        <v>1002</v>
      </c>
      <c r="Q12" s="12">
        <f>'[3]kirendeltségek'!K104</f>
        <v>1038</v>
      </c>
    </row>
    <row r="13" spans="1:17" ht="15.75">
      <c r="A13" s="22" t="s">
        <v>5</v>
      </c>
      <c r="B13" s="23">
        <f>'[3]kirendeltségek'!K138</f>
        <v>209</v>
      </c>
      <c r="C13" s="23">
        <f t="shared" si="0"/>
        <v>-5</v>
      </c>
      <c r="D13" s="24">
        <f t="shared" si="1"/>
        <v>-2.336448598130829</v>
      </c>
      <c r="E13" s="23">
        <f t="shared" si="2"/>
        <v>-14</v>
      </c>
      <c r="F13" s="24">
        <f t="shared" si="3"/>
        <v>-6.278026905829591</v>
      </c>
      <c r="P13" s="5">
        <f>'[3]kirendeltségek'!J138</f>
        <v>214</v>
      </c>
      <c r="Q13" s="5">
        <f>'[3]kirendeltségek'!K105</f>
        <v>223</v>
      </c>
    </row>
    <row r="14" spans="1:17" s="11" customFormat="1" ht="15.75">
      <c r="A14" s="19" t="s">
        <v>6</v>
      </c>
      <c r="B14" s="20">
        <f>'[3]kirendeltségek'!K139</f>
        <v>383</v>
      </c>
      <c r="C14" s="20">
        <f t="shared" si="0"/>
        <v>-16</v>
      </c>
      <c r="D14" s="21">
        <f t="shared" si="1"/>
        <v>-4.010025062656638</v>
      </c>
      <c r="E14" s="20">
        <f t="shared" si="2"/>
        <v>14</v>
      </c>
      <c r="F14" s="21">
        <f t="shared" si="3"/>
        <v>3.794037940379397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'[3]kirendeltségek'!J139</f>
        <v>399</v>
      </c>
      <c r="Q14" s="12">
        <f>'[3]kirendeltségek'!K106</f>
        <v>369</v>
      </c>
    </row>
    <row r="15" spans="1:17" ht="15.75">
      <c r="A15" s="22" t="s">
        <v>7</v>
      </c>
      <c r="B15" s="23">
        <f>'[3]kirendeltségek'!K140</f>
        <v>819</v>
      </c>
      <c r="C15" s="23">
        <f t="shared" si="0"/>
        <v>-28</v>
      </c>
      <c r="D15" s="24">
        <f t="shared" si="1"/>
        <v>-3.305785123966942</v>
      </c>
      <c r="E15" s="23">
        <f t="shared" si="2"/>
        <v>-34</v>
      </c>
      <c r="F15" s="24">
        <f t="shared" si="3"/>
        <v>-3.9859320046893316</v>
      </c>
      <c r="P15" s="5">
        <f>'[3]kirendeltségek'!J140</f>
        <v>847</v>
      </c>
      <c r="Q15" s="5">
        <f>'[3]kirendeltségek'!K107</f>
        <v>853</v>
      </c>
    </row>
    <row r="16" spans="1:17" s="11" customFormat="1" ht="15.75">
      <c r="A16" s="19" t="s">
        <v>8</v>
      </c>
      <c r="B16" s="20">
        <f>'[3]kirendeltségek'!K141</f>
        <v>306</v>
      </c>
      <c r="C16" s="20">
        <f t="shared" si="0"/>
        <v>-37</v>
      </c>
      <c r="D16" s="21">
        <f t="shared" si="1"/>
        <v>-10.78717201166181</v>
      </c>
      <c r="E16" s="20">
        <f t="shared" si="2"/>
        <v>-44</v>
      </c>
      <c r="F16" s="21">
        <f t="shared" si="3"/>
        <v>-12.57142857142857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'[3]kirendeltségek'!J141</f>
        <v>343</v>
      </c>
      <c r="Q16" s="12">
        <f>'[3]kirendeltségek'!K108</f>
        <v>350</v>
      </c>
    </row>
    <row r="17" spans="1:17" ht="15.75">
      <c r="A17" s="22" t="s">
        <v>9</v>
      </c>
      <c r="B17" s="23">
        <f>'[3]kirendeltségek'!K142</f>
        <v>450</v>
      </c>
      <c r="C17" s="23">
        <f t="shared" si="0"/>
        <v>-58</v>
      </c>
      <c r="D17" s="24">
        <f t="shared" si="1"/>
        <v>-11.417322834645674</v>
      </c>
      <c r="E17" s="23">
        <f t="shared" si="2"/>
        <v>-85</v>
      </c>
      <c r="F17" s="24">
        <f t="shared" si="3"/>
        <v>-15.887850467289724</v>
      </c>
      <c r="P17" s="5">
        <f>'[3]kirendeltségek'!J142</f>
        <v>508</v>
      </c>
      <c r="Q17" s="5">
        <f>'[3]kirendeltségek'!K109</f>
        <v>535</v>
      </c>
    </row>
    <row r="18" spans="1:17" s="11" customFormat="1" ht="15.75">
      <c r="A18" s="19" t="s">
        <v>10</v>
      </c>
      <c r="B18" s="20">
        <f>'[3]kirendeltségek'!K143</f>
        <v>602</v>
      </c>
      <c r="C18" s="20">
        <f t="shared" si="0"/>
        <v>-13</v>
      </c>
      <c r="D18" s="21">
        <f t="shared" si="1"/>
        <v>-2.113821138211378</v>
      </c>
      <c r="E18" s="20">
        <f t="shared" si="2"/>
        <v>-117</v>
      </c>
      <c r="F18" s="21">
        <f t="shared" si="3"/>
        <v>-16.27260083449235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'[3]kirendeltségek'!J143</f>
        <v>615</v>
      </c>
      <c r="Q18" s="12">
        <f>'[3]kirendeltségek'!K110</f>
        <v>719</v>
      </c>
    </row>
    <row r="19" spans="1:17" ht="15.75">
      <c r="A19" s="22" t="s">
        <v>11</v>
      </c>
      <c r="B19" s="23">
        <f>'[3]kirendeltségek'!K144</f>
        <v>517</v>
      </c>
      <c r="C19" s="23">
        <f t="shared" si="0"/>
        <v>-2</v>
      </c>
      <c r="D19" s="24">
        <f t="shared" si="1"/>
        <v>-0.38535645472062185</v>
      </c>
      <c r="E19" s="23">
        <f t="shared" si="2"/>
        <v>24</v>
      </c>
      <c r="F19" s="24">
        <f t="shared" si="3"/>
        <v>4.86815415821502</v>
      </c>
      <c r="P19" s="5">
        <f>'[3]kirendeltségek'!J144</f>
        <v>519</v>
      </c>
      <c r="Q19" s="5">
        <f>'[3]kirendeltségek'!K111</f>
        <v>493</v>
      </c>
    </row>
    <row r="20" spans="1:17" s="11" customFormat="1" ht="15.75">
      <c r="A20" s="19" t="s">
        <v>12</v>
      </c>
      <c r="B20" s="20">
        <f>'[3]kirendeltségek'!K145</f>
        <v>299</v>
      </c>
      <c r="C20" s="20">
        <f t="shared" si="0"/>
        <v>-9</v>
      </c>
      <c r="D20" s="21">
        <f t="shared" si="1"/>
        <v>-2.922077922077932</v>
      </c>
      <c r="E20" s="20">
        <f t="shared" si="2"/>
        <v>-39</v>
      </c>
      <c r="F20" s="21">
        <f t="shared" si="3"/>
        <v>-11.538461538461547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'[3]kirendeltségek'!J145</f>
        <v>308</v>
      </c>
      <c r="Q20" s="12">
        <f>'[3]kirendeltségek'!K112</f>
        <v>338</v>
      </c>
    </row>
    <row r="21" spans="1:17" ht="15.75">
      <c r="A21" s="22" t="s">
        <v>13</v>
      </c>
      <c r="B21" s="23">
        <f>'[3]kirendeltségek'!K146</f>
        <v>129</v>
      </c>
      <c r="C21" s="23">
        <f t="shared" si="0"/>
        <v>-6</v>
      </c>
      <c r="D21" s="24">
        <f t="shared" si="1"/>
        <v>-4.444444444444443</v>
      </c>
      <c r="E21" s="23">
        <f t="shared" si="2"/>
        <v>-37</v>
      </c>
      <c r="F21" s="24">
        <f t="shared" si="3"/>
        <v>-22.289156626506028</v>
      </c>
      <c r="P21" s="5">
        <f>'[3]kirendeltségek'!J146</f>
        <v>135</v>
      </c>
      <c r="Q21" s="5">
        <f>'[3]kirendeltségek'!K113</f>
        <v>166</v>
      </c>
    </row>
    <row r="22" spans="1:17" s="11" customFormat="1" ht="15.75">
      <c r="A22" s="19" t="s">
        <v>14</v>
      </c>
      <c r="B22" s="20">
        <f>'[3]kirendeltségek'!K147</f>
        <v>142</v>
      </c>
      <c r="C22" s="20">
        <f t="shared" si="0"/>
        <v>-9</v>
      </c>
      <c r="D22" s="21">
        <f t="shared" si="1"/>
        <v>-5.960264900662253</v>
      </c>
      <c r="E22" s="20">
        <f t="shared" si="2"/>
        <v>-49</v>
      </c>
      <c r="F22" s="21">
        <f t="shared" si="3"/>
        <v>-25.6544502617801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'[3]kirendeltségek'!J147</f>
        <v>151</v>
      </c>
      <c r="Q22" s="12">
        <f>'[3]kirendeltségek'!K114</f>
        <v>191</v>
      </c>
    </row>
    <row r="23" spans="1:17" ht="15.75">
      <c r="A23" s="22" t="s">
        <v>15</v>
      </c>
      <c r="B23" s="23">
        <f>'[3]kirendeltségek'!K148</f>
        <v>157</v>
      </c>
      <c r="C23" s="23">
        <f t="shared" si="0"/>
        <v>-7</v>
      </c>
      <c r="D23" s="24">
        <f t="shared" si="1"/>
        <v>-4.268292682926827</v>
      </c>
      <c r="E23" s="23">
        <f t="shared" si="2"/>
        <v>29</v>
      </c>
      <c r="F23" s="24">
        <f t="shared" si="3"/>
        <v>22.65625</v>
      </c>
      <c r="P23" s="5">
        <f>'[3]kirendeltségek'!J148</f>
        <v>164</v>
      </c>
      <c r="Q23" s="5">
        <f>'[3]kirendeltségek'!K115</f>
        <v>128</v>
      </c>
    </row>
    <row r="24" spans="1:17" s="11" customFormat="1" ht="15.75">
      <c r="A24" s="19" t="s">
        <v>16</v>
      </c>
      <c r="B24" s="20">
        <f>'[3]kirendeltségek'!K149</f>
        <v>171</v>
      </c>
      <c r="C24" s="20">
        <f t="shared" si="0"/>
        <v>-14</v>
      </c>
      <c r="D24" s="21">
        <f t="shared" si="1"/>
        <v>-7.567567567567565</v>
      </c>
      <c r="E24" s="20">
        <f t="shared" si="2"/>
        <v>-45</v>
      </c>
      <c r="F24" s="21">
        <f t="shared" si="3"/>
        <v>-20.833333333333343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'[3]kirendeltségek'!J149</f>
        <v>185</v>
      </c>
      <c r="Q24" s="12">
        <f>'[3]kirendeltségek'!K116</f>
        <v>216</v>
      </c>
    </row>
    <row r="25" spans="1:17" s="6" customFormat="1" ht="31.5">
      <c r="A25" s="25" t="s">
        <v>17</v>
      </c>
      <c r="B25" s="26">
        <f>SUM(B10:B24)</f>
        <v>7503</v>
      </c>
      <c r="C25" s="26">
        <f t="shared" si="0"/>
        <v>-337</v>
      </c>
      <c r="D25" s="27">
        <f t="shared" si="1"/>
        <v>-4.298469387755105</v>
      </c>
      <c r="E25" s="26">
        <f t="shared" si="2"/>
        <v>-557</v>
      </c>
      <c r="F25" s="27">
        <f t="shared" si="3"/>
        <v>-6.910669975186096</v>
      </c>
      <c r="P25" s="15">
        <f>SUM(P10:P24)</f>
        <v>7840</v>
      </c>
      <c r="Q25" s="15">
        <f>SUM(Q10:Q24)</f>
        <v>8060</v>
      </c>
    </row>
    <row r="26" spans="1:15" s="11" customFormat="1" ht="29.25" customHeight="1">
      <c r="A26" s="135" t="s">
        <v>24</v>
      </c>
      <c r="B26" s="135"/>
      <c r="C26" s="135"/>
      <c r="D26" s="135"/>
      <c r="E26" s="135"/>
      <c r="F26" s="135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'[3]kirendeltségek'!K151</f>
        <v>647</v>
      </c>
      <c r="C27" s="23">
        <f aca="true" t="shared" si="4" ref="C27:C33">B27-P27</f>
        <v>27</v>
      </c>
      <c r="D27" s="24">
        <f aca="true" t="shared" si="5" ref="D27:D33">B27/P27*100-100</f>
        <v>4.354838709677409</v>
      </c>
      <c r="E27" s="23">
        <f aca="true" t="shared" si="6" ref="E27:E33">B27-Q27</f>
        <v>-47</v>
      </c>
      <c r="F27" s="24">
        <f aca="true" t="shared" si="7" ref="F27:F33">B27/Q27*100-100</f>
        <v>-6.77233429394812</v>
      </c>
      <c r="P27" s="7">
        <f>'[3]kirendeltségek'!J151</f>
        <v>620</v>
      </c>
      <c r="Q27" s="7">
        <f>'[3]kirendeltségek'!K118</f>
        <v>694</v>
      </c>
    </row>
    <row r="28" spans="1:17" s="11" customFormat="1" ht="15.75">
      <c r="A28" s="19" t="s">
        <v>19</v>
      </c>
      <c r="B28" s="20">
        <f>'[3]kirendeltségek'!K152</f>
        <v>456</v>
      </c>
      <c r="C28" s="20">
        <f t="shared" si="4"/>
        <v>-22</v>
      </c>
      <c r="D28" s="21">
        <f t="shared" si="5"/>
        <v>-4.60251046025104</v>
      </c>
      <c r="E28" s="20">
        <f t="shared" si="6"/>
        <v>10</v>
      </c>
      <c r="F28" s="21">
        <f t="shared" si="7"/>
        <v>2.2421524663677133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'[3]kirendeltségek'!J152</f>
        <v>478</v>
      </c>
      <c r="Q28" s="13">
        <f>'[3]kirendeltségek'!K119</f>
        <v>446</v>
      </c>
    </row>
    <row r="29" spans="1:17" ht="15.75">
      <c r="A29" s="22" t="s">
        <v>20</v>
      </c>
      <c r="B29" s="23">
        <f>'[3]kirendeltségek'!K153</f>
        <v>201</v>
      </c>
      <c r="C29" s="23">
        <f t="shared" si="4"/>
        <v>4</v>
      </c>
      <c r="D29" s="24">
        <f t="shared" si="5"/>
        <v>2.030456852791886</v>
      </c>
      <c r="E29" s="23">
        <f t="shared" si="6"/>
        <v>4</v>
      </c>
      <c r="F29" s="24">
        <f t="shared" si="7"/>
        <v>2.030456852791886</v>
      </c>
      <c r="P29" s="7">
        <f>'[3]kirendeltségek'!J153</f>
        <v>197</v>
      </c>
      <c r="Q29" s="7">
        <f>'[3]kirendeltségek'!K120</f>
        <v>197</v>
      </c>
    </row>
    <row r="30" spans="1:17" s="11" customFormat="1" ht="15.75">
      <c r="A30" s="19" t="s">
        <v>21</v>
      </c>
      <c r="B30" s="20">
        <f>'[3]kirendeltségek'!K154</f>
        <v>430</v>
      </c>
      <c r="C30" s="20">
        <f t="shared" si="4"/>
        <v>-25</v>
      </c>
      <c r="D30" s="21">
        <f t="shared" si="5"/>
        <v>-5.494505494505503</v>
      </c>
      <c r="E30" s="20">
        <f t="shared" si="6"/>
        <v>40</v>
      </c>
      <c r="F30" s="21">
        <f t="shared" si="7"/>
        <v>10.256410256410263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'[3]kirendeltségek'!J154</f>
        <v>455</v>
      </c>
      <c r="Q30" s="13">
        <f>'[3]kirendeltségek'!K121</f>
        <v>390</v>
      </c>
    </row>
    <row r="31" spans="1:17" ht="15.75">
      <c r="A31" s="22" t="s">
        <v>22</v>
      </c>
      <c r="B31" s="23">
        <f>'[3]kirendeltségek'!K155</f>
        <v>298</v>
      </c>
      <c r="C31" s="23">
        <f t="shared" si="4"/>
        <v>-16</v>
      </c>
      <c r="D31" s="24">
        <f t="shared" si="5"/>
        <v>-5.095541401273891</v>
      </c>
      <c r="E31" s="23">
        <f t="shared" si="6"/>
        <v>4</v>
      </c>
      <c r="F31" s="24">
        <f t="shared" si="7"/>
        <v>1.3605442176870781</v>
      </c>
      <c r="P31" s="7">
        <f>'[3]kirendeltségek'!J155</f>
        <v>314</v>
      </c>
      <c r="Q31" s="7">
        <f>'[3]kirendeltségek'!K122</f>
        <v>294</v>
      </c>
    </row>
    <row r="32" spans="1:17" s="11" customFormat="1" ht="15.75">
      <c r="A32" s="19" t="s">
        <v>23</v>
      </c>
      <c r="B32" s="20">
        <f>'[3]kirendeltségek'!K156</f>
        <v>127</v>
      </c>
      <c r="C32" s="20">
        <f t="shared" si="4"/>
        <v>-4</v>
      </c>
      <c r="D32" s="21">
        <f t="shared" si="5"/>
        <v>-3.053435114503827</v>
      </c>
      <c r="E32" s="20">
        <f t="shared" si="6"/>
        <v>23</v>
      </c>
      <c r="F32" s="21">
        <f t="shared" si="7"/>
        <v>22.115384615384627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'[3]kirendeltségek'!J156</f>
        <v>131</v>
      </c>
      <c r="Q32" s="13">
        <f>'[3]kirendeltségek'!K123</f>
        <v>104</v>
      </c>
    </row>
    <row r="33" spans="1:17" s="6" customFormat="1" ht="15.75">
      <c r="A33" s="25" t="s">
        <v>24</v>
      </c>
      <c r="B33" s="26">
        <f>SUM(B27:B32)</f>
        <v>2159</v>
      </c>
      <c r="C33" s="26">
        <f t="shared" si="4"/>
        <v>-36</v>
      </c>
      <c r="D33" s="27">
        <f t="shared" si="5"/>
        <v>-1.6400911161731244</v>
      </c>
      <c r="E33" s="26">
        <f t="shared" si="6"/>
        <v>34</v>
      </c>
      <c r="F33" s="27">
        <f t="shared" si="7"/>
        <v>1.5999999999999943</v>
      </c>
      <c r="P33" s="14">
        <f>SUM(P27:P32)</f>
        <v>2195</v>
      </c>
      <c r="Q33" s="14">
        <f>SUM(Q27:Q32)</f>
        <v>2125</v>
      </c>
    </row>
    <row r="34" spans="1:15" s="11" customFormat="1" ht="27.75" customHeight="1">
      <c r="A34" s="135" t="s">
        <v>31</v>
      </c>
      <c r="B34" s="135"/>
      <c r="C34" s="135"/>
      <c r="D34" s="135"/>
      <c r="E34" s="135"/>
      <c r="F34" s="135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'[3]kirendeltségek'!K158</f>
        <v>727</v>
      </c>
      <c r="C35" s="23">
        <f aca="true" t="shared" si="8" ref="C35:C42">B35-P35</f>
        <v>-23</v>
      </c>
      <c r="D35" s="24">
        <f aca="true" t="shared" si="9" ref="D35:D42">B35/P35*100-100</f>
        <v>-3.066666666666663</v>
      </c>
      <c r="E35" s="23">
        <f aca="true" t="shared" si="10" ref="E35:E42">B35-Q35</f>
        <v>-20</v>
      </c>
      <c r="F35" s="24">
        <f aca="true" t="shared" si="11" ref="F35:F42">B35/Q35*100-100</f>
        <v>-2.67737617135208</v>
      </c>
      <c r="P35" s="7">
        <f>'[3]kirendeltségek'!J158</f>
        <v>750</v>
      </c>
      <c r="Q35" s="7">
        <f>'[3]kirendeltségek'!K125</f>
        <v>747</v>
      </c>
    </row>
    <row r="36" spans="1:17" s="11" customFormat="1" ht="15.75">
      <c r="A36" s="19" t="s">
        <v>26</v>
      </c>
      <c r="B36" s="20">
        <f>'[3]kirendeltségek'!K159</f>
        <v>303</v>
      </c>
      <c r="C36" s="20">
        <f t="shared" si="8"/>
        <v>-25</v>
      </c>
      <c r="D36" s="21">
        <f t="shared" si="9"/>
        <v>-7.621951219512198</v>
      </c>
      <c r="E36" s="20">
        <f t="shared" si="10"/>
        <v>-21</v>
      </c>
      <c r="F36" s="21">
        <f t="shared" si="11"/>
        <v>-6.481481481481481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'[3]kirendeltségek'!J159</f>
        <v>328</v>
      </c>
      <c r="Q36" s="13">
        <f>'[3]kirendeltségek'!K126</f>
        <v>324</v>
      </c>
    </row>
    <row r="37" spans="1:17" ht="15.75">
      <c r="A37" s="22" t="s">
        <v>27</v>
      </c>
      <c r="B37" s="23">
        <f>'[3]kirendeltségek'!K160</f>
        <v>265</v>
      </c>
      <c r="C37" s="23">
        <f t="shared" si="8"/>
        <v>-26</v>
      </c>
      <c r="D37" s="24">
        <f t="shared" si="9"/>
        <v>-8.934707903780065</v>
      </c>
      <c r="E37" s="23">
        <f t="shared" si="10"/>
        <v>34</v>
      </c>
      <c r="F37" s="24">
        <f t="shared" si="11"/>
        <v>14.718614718614702</v>
      </c>
      <c r="P37" s="7">
        <f>'[3]kirendeltségek'!J160</f>
        <v>291</v>
      </c>
      <c r="Q37" s="7">
        <f>'[3]kirendeltségek'!K127</f>
        <v>231</v>
      </c>
    </row>
    <row r="38" spans="1:17" s="11" customFormat="1" ht="15.75">
      <c r="A38" s="19" t="s">
        <v>28</v>
      </c>
      <c r="B38" s="20">
        <f>'[3]kirendeltségek'!K161</f>
        <v>238</v>
      </c>
      <c r="C38" s="20">
        <f t="shared" si="8"/>
        <v>-19</v>
      </c>
      <c r="D38" s="21">
        <f t="shared" si="9"/>
        <v>-7.3929961089494185</v>
      </c>
      <c r="E38" s="20">
        <f t="shared" si="10"/>
        <v>-31</v>
      </c>
      <c r="F38" s="21">
        <f t="shared" si="11"/>
        <v>-11.524163568773233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'[3]kirendeltségek'!J161</f>
        <v>257</v>
      </c>
      <c r="Q38" s="13">
        <f>'[3]kirendeltségek'!K128</f>
        <v>269</v>
      </c>
    </row>
    <row r="39" spans="1:17" ht="15.75">
      <c r="A39" s="22" t="s">
        <v>29</v>
      </c>
      <c r="B39" s="23">
        <f>'[3]kirendeltségek'!K162</f>
        <v>219</v>
      </c>
      <c r="C39" s="23">
        <f t="shared" si="8"/>
        <v>-10</v>
      </c>
      <c r="D39" s="24">
        <f t="shared" si="9"/>
        <v>-4.366812227074234</v>
      </c>
      <c r="E39" s="23">
        <f t="shared" si="10"/>
        <v>-42</v>
      </c>
      <c r="F39" s="24">
        <f t="shared" si="11"/>
        <v>-16.091954022988503</v>
      </c>
      <c r="P39" s="7">
        <f>'[3]kirendeltségek'!J162</f>
        <v>229</v>
      </c>
      <c r="Q39" s="7">
        <f>'[3]kirendeltségek'!K129</f>
        <v>261</v>
      </c>
    </row>
    <row r="40" spans="1:17" s="11" customFormat="1" ht="15.75">
      <c r="A40" s="19" t="s">
        <v>30</v>
      </c>
      <c r="B40" s="20">
        <f>'[3]kirendeltségek'!K163</f>
        <v>159</v>
      </c>
      <c r="C40" s="20">
        <f t="shared" si="8"/>
        <v>4</v>
      </c>
      <c r="D40" s="21">
        <f t="shared" si="9"/>
        <v>2.5806451612903345</v>
      </c>
      <c r="E40" s="20">
        <f t="shared" si="10"/>
        <v>-12</v>
      </c>
      <c r="F40" s="21">
        <f t="shared" si="11"/>
        <v>-7.017543859649123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'[3]kirendeltségek'!J163</f>
        <v>155</v>
      </c>
      <c r="Q40" s="13">
        <f>'[3]kirendeltségek'!K130</f>
        <v>171</v>
      </c>
    </row>
    <row r="41" spans="1:17" s="6" customFormat="1" ht="15.75">
      <c r="A41" s="25" t="s">
        <v>31</v>
      </c>
      <c r="B41" s="26">
        <f>SUM(B35:B40)</f>
        <v>1911</v>
      </c>
      <c r="C41" s="26">
        <f t="shared" si="8"/>
        <v>-99</v>
      </c>
      <c r="D41" s="27">
        <f t="shared" si="9"/>
        <v>-4.925373134328353</v>
      </c>
      <c r="E41" s="26">
        <f t="shared" si="10"/>
        <v>-92</v>
      </c>
      <c r="F41" s="27">
        <f t="shared" si="11"/>
        <v>-4.593110334498249</v>
      </c>
      <c r="P41" s="14">
        <f>SUM(P35:P40)</f>
        <v>2010</v>
      </c>
      <c r="Q41" s="14">
        <f>SUM(Q35:Q40)</f>
        <v>2003</v>
      </c>
    </row>
    <row r="42" spans="1:17" s="16" customFormat="1" ht="28.5">
      <c r="A42" s="18" t="s">
        <v>32</v>
      </c>
      <c r="B42" s="28">
        <f>B41+B33+B25</f>
        <v>11573</v>
      </c>
      <c r="C42" s="28">
        <f t="shared" si="8"/>
        <v>-472</v>
      </c>
      <c r="D42" s="29">
        <f t="shared" si="9"/>
        <v>-3.918638439186381</v>
      </c>
      <c r="E42" s="28">
        <f t="shared" si="10"/>
        <v>-615</v>
      </c>
      <c r="F42" s="29">
        <f t="shared" si="11"/>
        <v>-5.045946832950449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12045</v>
      </c>
      <c r="Q42" s="17">
        <f>Q41+Q33+Q25</f>
        <v>12188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zoomScale="85" zoomScaleNormal="85" workbookViewId="0" topLeftCell="A1">
      <pane xSplit="4" topLeftCell="E1" activePane="topRight" state="frozen"/>
      <selection pane="topLeft" activeCell="H16" sqref="H16"/>
      <selection pane="topRight" activeCell="H16" sqref="H16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29" t="s">
        <v>73</v>
      </c>
      <c r="B2" s="129"/>
      <c r="C2" s="129"/>
      <c r="D2" s="129"/>
      <c r="E2" s="1"/>
      <c r="F2" s="1"/>
    </row>
    <row r="3" spans="1:4" ht="15.75">
      <c r="A3" s="144" t="s">
        <v>117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78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'[1]regio'!$K173</f>
        <v>53527</v>
      </c>
      <c r="C9" s="35">
        <f>B9/$B$11*100</f>
        <v>52.66487598020406</v>
      </c>
      <c r="D9" s="35">
        <f>'[1]regio'!$K132/'[1]regio'!$K$134*100</f>
        <v>54.10018449671337</v>
      </c>
    </row>
    <row r="10" spans="1:4" s="39" customFormat="1" ht="15.75">
      <c r="A10" s="36" t="s">
        <v>50</v>
      </c>
      <c r="B10" s="37">
        <f>'[1]regio'!$K174</f>
        <v>48110</v>
      </c>
      <c r="C10" s="38">
        <f aca="true" t="shared" si="0" ref="C10:C34">B10/$B$11*100</f>
        <v>47.33512401979594</v>
      </c>
      <c r="D10" s="38">
        <f>'[1]regio'!$K133/'[1]regio'!$K$134*100</f>
        <v>45.89981550328664</v>
      </c>
    </row>
    <row r="11" spans="1:4" s="43" customFormat="1" ht="20.25" customHeight="1">
      <c r="A11" s="40" t="s">
        <v>51</v>
      </c>
      <c r="B11" s="41">
        <f>SUM(B9:B10)</f>
        <v>101637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'[1]regio'!$K184</f>
        <v>2751</v>
      </c>
      <c r="C13" s="35">
        <f t="shared" si="0"/>
        <v>2.706691460786918</v>
      </c>
      <c r="D13" s="35">
        <f>'[1]regio'!$K143/'[1]regio'!$K$134*100</f>
        <v>3.101213598983877</v>
      </c>
      <c r="E13" s="48"/>
    </row>
    <row r="14" spans="1:4" ht="15.75">
      <c r="A14" s="69" t="s">
        <v>87</v>
      </c>
      <c r="B14" s="37">
        <f>'[1]regio'!$K185</f>
        <v>14687</v>
      </c>
      <c r="C14" s="38">
        <f t="shared" si="0"/>
        <v>14.45044619577516</v>
      </c>
      <c r="D14" s="38">
        <f>'[1]regio'!$K144/'[1]regio'!$K$134*100</f>
        <v>14.653118365303492</v>
      </c>
    </row>
    <row r="15" spans="1:5" s="39" customFormat="1" ht="15.75">
      <c r="A15" s="33" t="s">
        <v>88</v>
      </c>
      <c r="B15" s="34">
        <f>'[1]regio'!$K186</f>
        <v>25453</v>
      </c>
      <c r="C15" s="35">
        <f t="shared" si="0"/>
        <v>25.043045347658826</v>
      </c>
      <c r="D15" s="35">
        <f>'[1]regio'!$K145/'[1]regio'!$K$134*100</f>
        <v>26.57772503499875</v>
      </c>
      <c r="E15" s="71"/>
    </row>
    <row r="16" spans="1:4" ht="15.75">
      <c r="A16" s="36" t="s">
        <v>89</v>
      </c>
      <c r="B16" s="37">
        <f>'[1]regio'!$K187</f>
        <v>25729</v>
      </c>
      <c r="C16" s="38">
        <f t="shared" si="0"/>
        <v>25.31459999803221</v>
      </c>
      <c r="D16" s="38">
        <f>'[1]regio'!$K146/'[1]regio'!$K$134*100</f>
        <v>25.030363152576</v>
      </c>
    </row>
    <row r="17" spans="1:4" s="39" customFormat="1" ht="15.75">
      <c r="A17" s="33" t="s">
        <v>90</v>
      </c>
      <c r="B17" s="34">
        <f>'[1]regio'!$K188</f>
        <v>24328</v>
      </c>
      <c r="C17" s="35">
        <f t="shared" si="0"/>
        <v>23.93616497928904</v>
      </c>
      <c r="D17" s="35">
        <f>'[1]regio'!$K147/'[1]regio'!$K$134*100</f>
        <v>23.618360667896646</v>
      </c>
    </row>
    <row r="18" spans="1:4" ht="15.75">
      <c r="A18" s="36" t="s">
        <v>91</v>
      </c>
      <c r="B18" s="37">
        <f>'[1]regio'!$K189</f>
        <v>8689</v>
      </c>
      <c r="C18" s="38">
        <f t="shared" si="0"/>
        <v>8.549052018457845</v>
      </c>
      <c r="D18" s="38">
        <f>'[1]regio'!$K148/'[1]regio'!$K$134*100</f>
        <v>7.019219180241236</v>
      </c>
    </row>
    <row r="19" spans="1:4" s="47" customFormat="1" ht="22.5" customHeight="1">
      <c r="A19" s="40" t="s">
        <v>51</v>
      </c>
      <c r="B19" s="41">
        <f>SUM(B13:B18)</f>
        <v>101637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'[1]regio'!$K192</f>
        <v>8798</v>
      </c>
      <c r="C21" s="35">
        <f t="shared" si="0"/>
        <v>8.656296427482117</v>
      </c>
      <c r="D21" s="35">
        <f>'[1]regio'!$K151/'[1]regio'!$K$134*100</f>
        <v>8.430294545757967</v>
      </c>
    </row>
    <row r="22" spans="1:4" ht="15.75">
      <c r="A22" s="36" t="s">
        <v>54</v>
      </c>
      <c r="B22" s="37">
        <f>'[1]regio'!$K193</f>
        <v>37974</v>
      </c>
      <c r="C22" s="38">
        <f t="shared" si="0"/>
        <v>37.36237787419935</v>
      </c>
      <c r="D22" s="38">
        <f>'[1]regio'!$K152/'[1]regio'!$K$134*100</f>
        <v>35.401118105710125</v>
      </c>
    </row>
    <row r="23" spans="1:4" s="39" customFormat="1" ht="15.75">
      <c r="A23" s="33" t="s">
        <v>55</v>
      </c>
      <c r="B23" s="34">
        <f>'[1]regio'!$K194</f>
        <v>29318</v>
      </c>
      <c r="C23" s="35">
        <f t="shared" si="0"/>
        <v>28.845794346547027</v>
      </c>
      <c r="D23" s="35">
        <f>'[1]regio'!$K153/'[1]regio'!$K$134*100</f>
        <v>30.94352917180445</v>
      </c>
    </row>
    <row r="24" spans="1:7" ht="15.75">
      <c r="A24" s="36" t="s">
        <v>56</v>
      </c>
      <c r="B24" s="37">
        <f>'[1]regio'!$K195</f>
        <v>14273</v>
      </c>
      <c r="C24" s="38">
        <f t="shared" si="0"/>
        <v>14.043114220215081</v>
      </c>
      <c r="D24" s="38">
        <f>'[1]regio'!$K154/'[1]regio'!$K$134*100</f>
        <v>14.291541891879364</v>
      </c>
      <c r="G24" s="49"/>
    </row>
    <row r="25" spans="1:4" s="39" customFormat="1" ht="15.75">
      <c r="A25" s="33" t="s">
        <v>57</v>
      </c>
      <c r="B25" s="34">
        <f>'[1]regio'!$K196</f>
        <v>7543</v>
      </c>
      <c r="C25" s="35">
        <f t="shared" si="0"/>
        <v>7.421509883211823</v>
      </c>
      <c r="D25" s="35">
        <f>'[1]regio'!$K155/'[1]regio'!$K$134*100</f>
        <v>7.412317705194649</v>
      </c>
    </row>
    <row r="26" spans="1:4" ht="15.75">
      <c r="A26" s="36" t="s">
        <v>58</v>
      </c>
      <c r="B26" s="37">
        <f>'[1]regio'!$K197</f>
        <v>3731</v>
      </c>
      <c r="C26" s="38">
        <f t="shared" si="0"/>
        <v>3.670907248344599</v>
      </c>
      <c r="D26" s="38">
        <f>'[1]regio'!$K156/'[1]regio'!$K$134*100</f>
        <v>3.521198579653443</v>
      </c>
    </row>
    <row r="27" spans="1:4" s="47" customFormat="1" ht="21" customHeight="1">
      <c r="A27" s="40" t="s">
        <v>51</v>
      </c>
      <c r="B27" s="41">
        <f>SUM(B21:B26)</f>
        <v>101637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'[1]regio'!$K200</f>
        <v>27483</v>
      </c>
      <c r="C29" s="35">
        <f>B29/$B$11*100</f>
        <v>27.040349479028308</v>
      </c>
      <c r="D29" s="35">
        <f>'[1]regio'!$K159/'[1]regio'!$K$134*100</f>
        <v>28.140847943186138</v>
      </c>
      <c r="G29" s="71"/>
    </row>
    <row r="30" spans="1:4" ht="15.75">
      <c r="A30" s="69" t="s">
        <v>81</v>
      </c>
      <c r="B30" s="37">
        <f>'[1]regio'!$K201</f>
        <v>18832</v>
      </c>
      <c r="C30" s="38">
        <f>B30/$B$11*100</f>
        <v>18.528685419679842</v>
      </c>
      <c r="D30" s="38">
        <f>'[1]regio'!$K160/'[1]regio'!$K$134*100</f>
        <v>18.36159501580738</v>
      </c>
    </row>
    <row r="31" spans="1:4" s="39" customFormat="1" ht="15.75">
      <c r="A31" s="70" t="s">
        <v>82</v>
      </c>
      <c r="B31" s="34">
        <f>'[1]regio'!$K202</f>
        <v>19271</v>
      </c>
      <c r="C31" s="35">
        <f>B31/$B$11*100</f>
        <v>18.96061473675925</v>
      </c>
      <c r="D31" s="35">
        <f>'[1]regio'!$K161/'[1]regio'!$K$134*100</f>
        <v>22.616144853097968</v>
      </c>
    </row>
    <row r="32" spans="1:4" ht="15.75">
      <c r="A32" s="69" t="s">
        <v>83</v>
      </c>
      <c r="B32" s="37">
        <f>'[1]regio'!$K203</f>
        <v>20056</v>
      </c>
      <c r="C32" s="38">
        <f>B32/$B$11*100</f>
        <v>19.73297126046617</v>
      </c>
      <c r="D32" s="38">
        <f>'[1]regio'!$K162/'[1]regio'!$K$134*100</f>
        <v>14.486236916030817</v>
      </c>
    </row>
    <row r="33" spans="1:4" s="39" customFormat="1" ht="15.75">
      <c r="A33" s="70" t="s">
        <v>84</v>
      </c>
      <c r="B33" s="34">
        <f>'[1]regio'!$K204</f>
        <v>15995</v>
      </c>
      <c r="C33" s="35">
        <f>B33/$B$11*100</f>
        <v>15.737379104066433</v>
      </c>
      <c r="D33" s="35">
        <f>'[1]regio'!$K163/'[1]regio'!$K$134*100</f>
        <v>16.395175271877694</v>
      </c>
    </row>
    <row r="34" spans="1:4" s="43" customFormat="1" ht="23.25" customHeight="1">
      <c r="A34" s="44" t="s">
        <v>51</v>
      </c>
      <c r="B34" s="45">
        <f>SUM(B29:B33)</f>
        <v>101637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'[1]regio'!$K207</f>
        <v>12396</v>
      </c>
      <c r="C36" s="66">
        <f>B36/$B$40*100</f>
        <v>12.19634581894389</v>
      </c>
      <c r="D36" s="66">
        <f>'[1]regio'!$K166/'[1]regio'!$K$134*100</f>
        <v>17.545730152696525</v>
      </c>
    </row>
    <row r="37" spans="1:4" ht="15.75">
      <c r="A37" s="68" t="s">
        <v>76</v>
      </c>
      <c r="B37" s="34">
        <f>'[1]regio'!$K208</f>
        <v>9072</v>
      </c>
      <c r="C37" s="35">
        <f>B37/$B$40*100</f>
        <v>8.925883290533958</v>
      </c>
      <c r="D37" s="35">
        <f>'[1]regio'!$K167/'[1]regio'!$K$134*100</f>
        <v>8.522079342857937</v>
      </c>
    </row>
    <row r="38" spans="1:4" ht="15.75">
      <c r="A38" s="67" t="s">
        <v>111</v>
      </c>
      <c r="B38" s="65">
        <f>'[1]regio'!$K209</f>
        <v>42130</v>
      </c>
      <c r="C38" s="66">
        <f>B38/$B$40*100</f>
        <v>41.451439928372544</v>
      </c>
      <c r="D38" s="66">
        <f>'[1]regio'!$K168/'[1]regio'!$K$134*100</f>
        <v>37.41389380777112</v>
      </c>
    </row>
    <row r="39" spans="1:4" ht="15.75">
      <c r="A39" s="68" t="s">
        <v>77</v>
      </c>
      <c r="B39" s="34">
        <f>'[1]regio'!$K210</f>
        <v>38039</v>
      </c>
      <c r="C39" s="35">
        <f>B39/$B$40*100</f>
        <v>37.42633096214961</v>
      </c>
      <c r="D39" s="35">
        <f>'[1]regio'!$K169/'[1]regio'!$K$134*100</f>
        <v>36.518296696674426</v>
      </c>
    </row>
    <row r="40" spans="1:4" s="43" customFormat="1" ht="22.5" customHeight="1">
      <c r="A40" s="62" t="s">
        <v>51</v>
      </c>
      <c r="B40" s="63">
        <f>SUM(B36:B39)</f>
        <v>101637</v>
      </c>
      <c r="C40" s="64">
        <f>SUM(C36:C39)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selection activeCell="H16" sqref="H16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27" t="s">
        <v>43</v>
      </c>
      <c r="B1" s="127"/>
      <c r="C1" s="127"/>
      <c r="D1" s="127"/>
    </row>
    <row r="2" spans="1:4" ht="15.75">
      <c r="A2" s="127" t="s">
        <v>70</v>
      </c>
      <c r="B2" s="127"/>
      <c r="C2" s="127"/>
      <c r="D2" s="127"/>
    </row>
    <row r="3" spans="1:4" ht="15.75">
      <c r="A3" s="128" t="s">
        <v>117</v>
      </c>
      <c r="B3" s="154"/>
      <c r="C3" s="154"/>
      <c r="D3" s="154"/>
    </row>
    <row r="4" spans="1:4" ht="15.75">
      <c r="A4" s="52"/>
      <c r="B4" s="52"/>
      <c r="C4" s="52"/>
      <c r="D4" s="53"/>
    </row>
    <row r="5" spans="1:4" ht="28.5" customHeight="1">
      <c r="A5" s="160" t="s">
        <v>44</v>
      </c>
      <c r="B5" s="155" t="s">
        <v>45</v>
      </c>
      <c r="C5" s="158" t="s">
        <v>46</v>
      </c>
      <c r="D5" s="159"/>
    </row>
    <row r="6" spans="1:4" ht="28.5" customHeight="1">
      <c r="A6" s="161"/>
      <c r="B6" s="156"/>
      <c r="C6" s="155" t="s">
        <v>78</v>
      </c>
      <c r="D6" s="155" t="s">
        <v>47</v>
      </c>
    </row>
    <row r="7" spans="1:4" ht="36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'[1]borsod'!$K173</f>
        <v>33782</v>
      </c>
      <c r="C9" s="35">
        <f>B9/$B$11*100</f>
        <v>52.96312554872695</v>
      </c>
      <c r="D9" s="35">
        <f>'[1]borsod'!$K132/'[1]borsod'!$K$134*100</f>
        <v>54.46030655931733</v>
      </c>
    </row>
    <row r="10" spans="1:4" s="56" customFormat="1" ht="15.75">
      <c r="A10" s="55" t="s">
        <v>50</v>
      </c>
      <c r="B10" s="37">
        <f>'[1]borsod'!$K174</f>
        <v>30002</v>
      </c>
      <c r="C10" s="38">
        <f>B10/$B$11*100</f>
        <v>47.03687445127305</v>
      </c>
      <c r="D10" s="38">
        <f>'[1]borsod'!$K133/'[1]borsod'!$K$134*100</f>
        <v>45.53969344068267</v>
      </c>
    </row>
    <row r="11" spans="1:4" s="58" customFormat="1" ht="20.25" customHeight="1">
      <c r="A11" s="57" t="s">
        <v>51</v>
      </c>
      <c r="B11" s="41">
        <f>SUM(B9:B10)</f>
        <v>63784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'[1]borsod'!$K184</f>
        <v>1791</v>
      </c>
      <c r="C13" s="35">
        <f aca="true" t="shared" si="0" ref="C13:C19">B13/$B$11*100</f>
        <v>2.8079142104603037</v>
      </c>
      <c r="D13" s="35">
        <f>'[1]borsod'!$K143/'[1]borsod'!$K$134*100</f>
        <v>3.2526265032073294</v>
      </c>
      <c r="E13" s="60"/>
    </row>
    <row r="14" spans="1:4" ht="15.75">
      <c r="A14" s="69" t="s">
        <v>87</v>
      </c>
      <c r="B14" s="37">
        <f>'[1]borsod'!$K185</f>
        <v>9432</v>
      </c>
      <c r="C14" s="38">
        <f t="shared" si="0"/>
        <v>14.787407500313558</v>
      </c>
      <c r="D14" s="38">
        <f>'[1]borsod'!$K144/'[1]borsod'!$K$134*100</f>
        <v>15.117553370252935</v>
      </c>
    </row>
    <row r="15" spans="1:4" s="56" customFormat="1" ht="15.75">
      <c r="A15" s="33" t="s">
        <v>88</v>
      </c>
      <c r="B15" s="34">
        <f>'[1]borsod'!$K186</f>
        <v>15944</v>
      </c>
      <c r="C15" s="35">
        <f t="shared" si="0"/>
        <v>24.996864417408755</v>
      </c>
      <c r="D15" s="35">
        <f>'[1]borsod'!$K145/'[1]borsod'!$K$134*100</f>
        <v>26.23873051127314</v>
      </c>
    </row>
    <row r="16" spans="1:4" ht="15.75">
      <c r="A16" s="36" t="s">
        <v>89</v>
      </c>
      <c r="B16" s="37">
        <f>'[1]borsod'!$K187</f>
        <v>16248</v>
      </c>
      <c r="C16" s="38">
        <f t="shared" si="0"/>
        <v>25.473472971278067</v>
      </c>
      <c r="D16" s="38">
        <f>'[1]borsod'!$K146/'[1]borsod'!$K$134*100</f>
        <v>25.27726229963324</v>
      </c>
    </row>
    <row r="17" spans="1:4" s="56" customFormat="1" ht="15.75">
      <c r="A17" s="33" t="s">
        <v>90</v>
      </c>
      <c r="B17" s="34">
        <f>'[1]borsod'!$K188</f>
        <v>15153</v>
      </c>
      <c r="C17" s="35">
        <f t="shared" si="0"/>
        <v>23.756741502571177</v>
      </c>
      <c r="D17" s="35">
        <f>'[1]borsod'!$K147/'[1]borsod'!$K$134*100</f>
        <v>23.529669623157066</v>
      </c>
    </row>
    <row r="18" spans="1:4" ht="15.75">
      <c r="A18" s="36" t="s">
        <v>91</v>
      </c>
      <c r="B18" s="37">
        <f>'[1]borsod'!$K189</f>
        <v>5216</v>
      </c>
      <c r="C18" s="38">
        <f t="shared" si="0"/>
        <v>8.177599397968143</v>
      </c>
      <c r="D18" s="38">
        <f>'[1]borsod'!$K148/'[1]borsod'!$K$134*100</f>
        <v>6.584157692476292</v>
      </c>
    </row>
    <row r="19" spans="1:4" s="59" customFormat="1" ht="22.5" customHeight="1">
      <c r="A19" s="57" t="s">
        <v>51</v>
      </c>
      <c r="B19" s="41">
        <f>SUM(B13:B18)</f>
        <v>63784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'[1]borsod'!$K192</f>
        <v>5984</v>
      </c>
      <c r="C21" s="35">
        <f aca="true" t="shared" si="1" ref="C21:C27">B21/$B$11*100</f>
        <v>9.381663113006397</v>
      </c>
      <c r="D21" s="35">
        <f>'[1]borsod'!$K151/'[1]borsod'!$K$134*100</f>
        <v>9.23477066499116</v>
      </c>
    </row>
    <row r="22" spans="1:4" ht="15.75">
      <c r="A22" s="55" t="s">
        <v>54</v>
      </c>
      <c r="B22" s="37">
        <f>'[1]borsod'!$K193</f>
        <v>23761</v>
      </c>
      <c r="C22" s="38">
        <f t="shared" si="1"/>
        <v>37.252288975291606</v>
      </c>
      <c r="D22" s="38">
        <f>'[1]borsod'!$K152/'[1]borsod'!$K$134*100</f>
        <v>35.63423294416763</v>
      </c>
    </row>
    <row r="23" spans="1:4" s="56" customFormat="1" ht="15.75">
      <c r="A23" s="54" t="s">
        <v>55</v>
      </c>
      <c r="B23" s="34">
        <f>'[1]borsod'!$K194</f>
        <v>18635</v>
      </c>
      <c r="C23" s="35">
        <f t="shared" si="1"/>
        <v>29.215790793929514</v>
      </c>
      <c r="D23" s="35">
        <f>'[1]borsod'!$K153/'[1]borsod'!$K$134*100</f>
        <v>31.029998392682323</v>
      </c>
    </row>
    <row r="24" spans="1:4" ht="15.75">
      <c r="A24" s="55" t="s">
        <v>56</v>
      </c>
      <c r="B24" s="37">
        <f>'[1]borsod'!$K195</f>
        <v>8451</v>
      </c>
      <c r="C24" s="38">
        <f t="shared" si="1"/>
        <v>13.249404239307664</v>
      </c>
      <c r="D24" s="38">
        <f>'[1]borsod'!$K154/'[1]borsod'!$K$134*100</f>
        <v>13.530692461680086</v>
      </c>
    </row>
    <row r="25" spans="1:4" s="56" customFormat="1" ht="15.75">
      <c r="A25" s="54" t="s">
        <v>57</v>
      </c>
      <c r="B25" s="34">
        <f>'[1]borsod'!$K196</f>
        <v>4675</v>
      </c>
      <c r="C25" s="35">
        <f t="shared" si="1"/>
        <v>7.3294243070362475</v>
      </c>
      <c r="D25" s="35">
        <f>'[1]borsod'!$K155/'[1]borsod'!$K$134*100</f>
        <v>7.193477212618905</v>
      </c>
    </row>
    <row r="26" spans="1:4" ht="15.75">
      <c r="A26" s="55" t="s">
        <v>58</v>
      </c>
      <c r="B26" s="37">
        <f>'[1]borsod'!$K197</f>
        <v>2278</v>
      </c>
      <c r="C26" s="38">
        <f t="shared" si="1"/>
        <v>3.571428571428571</v>
      </c>
      <c r="D26" s="38">
        <f>'[1]borsod'!$K156/'[1]borsod'!$K$134*100</f>
        <v>3.3768283238599004</v>
      </c>
    </row>
    <row r="27" spans="1:4" s="59" customFormat="1" ht="21" customHeight="1">
      <c r="A27" s="57" t="s">
        <v>51</v>
      </c>
      <c r="B27" s="41">
        <f>SUM(B21:B26)</f>
        <v>63784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'[1]borsod'!$K200</f>
        <v>16564</v>
      </c>
      <c r="C29" s="35">
        <f aca="true" t="shared" si="2" ref="C29:C38">B29/$B$11*100</f>
        <v>25.968895020694845</v>
      </c>
      <c r="D29" s="35">
        <f>'[1]borsod'!$K159/'[1]borsod'!$K$134*100</f>
        <v>27.2031211186931</v>
      </c>
    </row>
    <row r="30" spans="1:4" ht="15.75">
      <c r="A30" s="69" t="s">
        <v>81</v>
      </c>
      <c r="B30" s="37">
        <f>'[1]borsod'!$K201</f>
        <v>11885</v>
      </c>
      <c r="C30" s="38">
        <f t="shared" si="2"/>
        <v>18.633199548476107</v>
      </c>
      <c r="D30" s="38">
        <f>'[1]borsod'!$K160/'[1]borsod'!$K$134*100</f>
        <v>17.87629498663004</v>
      </c>
    </row>
    <row r="31" spans="1:4" ht="15.75">
      <c r="A31" s="70" t="s">
        <v>82</v>
      </c>
      <c r="B31" s="34">
        <f>'[1]borsod'!$K202</f>
        <v>11185</v>
      </c>
      <c r="C31" s="35">
        <f t="shared" si="2"/>
        <v>17.5357456415402</v>
      </c>
      <c r="D31" s="35">
        <f>'[1]borsod'!$K161/'[1]borsod'!$K$134*100</f>
        <v>21.130382687727398</v>
      </c>
    </row>
    <row r="32" spans="1:4" ht="15.75">
      <c r="A32" s="69" t="s">
        <v>83</v>
      </c>
      <c r="B32" s="37">
        <f>'[1]borsod'!$K203</f>
        <v>12620</v>
      </c>
      <c r="C32" s="38">
        <f t="shared" si="2"/>
        <v>19.785526150758812</v>
      </c>
      <c r="D32" s="38">
        <f>'[1]borsod'!$K162/'[1]borsod'!$K$134*100</f>
        <v>14.899834884638427</v>
      </c>
    </row>
    <row r="33" spans="1:4" s="56" customFormat="1" ht="15.75">
      <c r="A33" s="70" t="s">
        <v>84</v>
      </c>
      <c r="B33" s="34">
        <f>'[1]borsod'!$K204</f>
        <v>11530</v>
      </c>
      <c r="C33" s="35">
        <f t="shared" si="2"/>
        <v>18.07663363853004</v>
      </c>
      <c r="D33" s="35">
        <f>'[1]borsod'!$K163/'[1]borsod'!$K$134*100</f>
        <v>18.89036632231103</v>
      </c>
    </row>
    <row r="34" spans="1:4" s="58" customFormat="1" ht="22.5" customHeight="1">
      <c r="A34" s="44" t="s">
        <v>51</v>
      </c>
      <c r="B34" s="45">
        <f>SUM(B29:B33)</f>
        <v>63784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'[1]borsod'!$K207</f>
        <v>6773</v>
      </c>
      <c r="C36" s="38">
        <f t="shared" si="2"/>
        <v>10.618650445252728</v>
      </c>
      <c r="D36" s="66">
        <f>'[1]borsod'!$K166/'[1]borsod'!$K$134*100</f>
        <v>15.130704151263204</v>
      </c>
    </row>
    <row r="37" spans="1:4" ht="15.75">
      <c r="A37" s="68" t="s">
        <v>76</v>
      </c>
      <c r="B37" s="34">
        <f>'[1]borsod'!$K208</f>
        <v>4974</v>
      </c>
      <c r="C37" s="35">
        <f>B37/$B$11*100</f>
        <v>7.7981939044274435</v>
      </c>
      <c r="D37" s="35">
        <f>'[1]borsod'!$K167/'[1]borsod'!$K$134*100</f>
        <v>7.636220173298069</v>
      </c>
    </row>
    <row r="38" spans="1:4" ht="15.75">
      <c r="A38" s="67" t="s">
        <v>111</v>
      </c>
      <c r="B38" s="65">
        <f>'[1]borsod'!$K209</f>
        <v>28378</v>
      </c>
      <c r="C38" s="38">
        <f t="shared" si="2"/>
        <v>44.49078138718174</v>
      </c>
      <c r="D38" s="66">
        <f>'[1]borsod'!$K168/'[1]borsod'!$K$134*100</f>
        <v>41.27299560179435</v>
      </c>
    </row>
    <row r="39" spans="1:4" ht="15.75">
      <c r="A39" s="68" t="s">
        <v>77</v>
      </c>
      <c r="B39" s="34">
        <f>'[1]borsod'!$K210</f>
        <v>23659</v>
      </c>
      <c r="C39" s="35">
        <f>B39/$B$11*100</f>
        <v>37.09237426313809</v>
      </c>
      <c r="D39" s="35">
        <f>'[1]borsod'!$K169/'[1]borsod'!$K$134*100</f>
        <v>35.96008007364438</v>
      </c>
    </row>
    <row r="40" spans="1:4" ht="15.75">
      <c r="A40" s="62" t="s">
        <v>51</v>
      </c>
      <c r="B40" s="63">
        <f>SUM(B36:B39)</f>
        <v>63784</v>
      </c>
      <c r="C40" s="64">
        <f>SUM(C36:C39)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zoomScale="85" zoomScaleNormal="85" workbookViewId="0" topLeftCell="A1">
      <pane xSplit="4" topLeftCell="E1" activePane="topRight" state="frozen"/>
      <selection pane="topLeft" activeCell="H16" sqref="H16"/>
      <selection pane="topRight" activeCell="H16" sqref="H16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27" t="s">
        <v>43</v>
      </c>
      <c r="B1" s="127"/>
      <c r="C1" s="127"/>
      <c r="D1" s="127"/>
    </row>
    <row r="2" spans="1:4" ht="15.75">
      <c r="A2" s="127" t="s">
        <v>69</v>
      </c>
      <c r="B2" s="127"/>
      <c r="C2" s="127"/>
      <c r="D2" s="127"/>
    </row>
    <row r="3" spans="1:4" ht="15.75">
      <c r="A3" s="128" t="s">
        <v>117</v>
      </c>
      <c r="B3" s="154"/>
      <c r="C3" s="154"/>
      <c r="D3" s="154"/>
    </row>
    <row r="4" spans="1:4" ht="6.75" customHeight="1">
      <c r="A4" s="52"/>
      <c r="B4" s="52"/>
      <c r="C4" s="52"/>
      <c r="D4" s="53"/>
    </row>
    <row r="5" spans="1:4" ht="28.5" customHeight="1">
      <c r="A5" s="160" t="s">
        <v>44</v>
      </c>
      <c r="B5" s="155" t="s">
        <v>45</v>
      </c>
      <c r="C5" s="158" t="s">
        <v>46</v>
      </c>
      <c r="D5" s="159"/>
    </row>
    <row r="6" spans="1:4" ht="28.5" customHeight="1">
      <c r="A6" s="161"/>
      <c r="B6" s="156"/>
      <c r="C6" s="155" t="s">
        <v>78</v>
      </c>
      <c r="D6" s="155" t="s">
        <v>47</v>
      </c>
    </row>
    <row r="7" spans="1:4" ht="27" customHeight="1">
      <c r="A7" s="162"/>
      <c r="B7" s="157"/>
      <c r="C7" s="157"/>
      <c r="D7" s="157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'[1]heves'!$K173</f>
        <v>10263</v>
      </c>
      <c r="C9" s="35">
        <f>B9/$B$11*100</f>
        <v>51.91198786039454</v>
      </c>
      <c r="D9" s="35">
        <f>'[1]heves'!$K132/'[1]heves'!$K$134*100</f>
        <v>53.74428353658537</v>
      </c>
    </row>
    <row r="10" spans="1:4" s="56" customFormat="1" ht="15.75">
      <c r="A10" s="55" t="s">
        <v>50</v>
      </c>
      <c r="B10" s="37">
        <f>'[1]heves'!$K174</f>
        <v>9507</v>
      </c>
      <c r="C10" s="38">
        <f>B10/$B$11*100</f>
        <v>48.08801213960546</v>
      </c>
      <c r="D10" s="38">
        <f>'[1]heves'!$K133/'[1]heves'!$K$134*100</f>
        <v>46.255716463414636</v>
      </c>
    </row>
    <row r="11" spans="1:4" s="58" customFormat="1" ht="20.25" customHeight="1">
      <c r="A11" s="57" t="s">
        <v>51</v>
      </c>
      <c r="B11" s="41">
        <f>SUM(B9:B10)</f>
        <v>19770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'[1]heves'!$K184</f>
        <v>522</v>
      </c>
      <c r="C13" s="35">
        <f aca="true" t="shared" si="0" ref="C13:C19">B13/$B$11*100</f>
        <v>2.640364188163885</v>
      </c>
      <c r="D13" s="35">
        <f>'[1]heves'!$K143/'[1]heves'!$K$134*100</f>
        <v>2.4914253048780486</v>
      </c>
      <c r="E13" s="60"/>
    </row>
    <row r="14" spans="1:4" ht="15.75">
      <c r="A14" s="69" t="s">
        <v>87</v>
      </c>
      <c r="B14" s="37">
        <f>'[1]heves'!$K185</f>
        <v>2758</v>
      </c>
      <c r="C14" s="38">
        <f t="shared" si="0"/>
        <v>13.95042994436014</v>
      </c>
      <c r="D14" s="38">
        <f>'[1]heves'!$K144/'[1]heves'!$K$134*100</f>
        <v>14.362614329268292</v>
      </c>
    </row>
    <row r="15" spans="1:4" s="56" customFormat="1" ht="15.75">
      <c r="A15" s="33" t="s">
        <v>88</v>
      </c>
      <c r="B15" s="34">
        <f>'[1]heves'!$K186</f>
        <v>5071</v>
      </c>
      <c r="C15" s="35">
        <f t="shared" si="0"/>
        <v>25.649974709155288</v>
      </c>
      <c r="D15" s="35">
        <f>'[1]heves'!$K145/'[1]heves'!$K$134*100</f>
        <v>27.896341463414636</v>
      </c>
    </row>
    <row r="16" spans="1:4" ht="15.75">
      <c r="A16" s="36" t="s">
        <v>89</v>
      </c>
      <c r="B16" s="37">
        <f>'[1]heves'!$K187</f>
        <v>5046</v>
      </c>
      <c r="C16" s="38">
        <f t="shared" si="0"/>
        <v>25.523520485584218</v>
      </c>
      <c r="D16" s="38">
        <f>'[1]heves'!$K146/'[1]heves'!$K$134*100</f>
        <v>24.83326981707317</v>
      </c>
    </row>
    <row r="17" spans="1:4" s="56" customFormat="1" ht="15.75">
      <c r="A17" s="33" t="s">
        <v>90</v>
      </c>
      <c r="B17" s="34">
        <f>'[1]heves'!$K188</f>
        <v>4755</v>
      </c>
      <c r="C17" s="35">
        <f t="shared" si="0"/>
        <v>24.051593323216995</v>
      </c>
      <c r="D17" s="35">
        <f>'[1]heves'!$K147/'[1]heves'!$K$134*100</f>
        <v>23.070693597560975</v>
      </c>
    </row>
    <row r="18" spans="1:4" ht="15.75">
      <c r="A18" s="36" t="s">
        <v>91</v>
      </c>
      <c r="B18" s="37">
        <f>'[1]heves'!$K189</f>
        <v>1618</v>
      </c>
      <c r="C18" s="38">
        <f t="shared" si="0"/>
        <v>8.184117349519473</v>
      </c>
      <c r="D18" s="38">
        <f>'[1]heves'!$K148/'[1]heves'!$K$134*100</f>
        <v>7.345655487804878</v>
      </c>
    </row>
    <row r="19" spans="1:4" s="59" customFormat="1" ht="22.5" customHeight="1">
      <c r="A19" s="57" t="s">
        <v>51</v>
      </c>
      <c r="B19" s="41">
        <f>SUM(B13:B18)</f>
        <v>19770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'[1]heves'!$K192</f>
        <v>1612</v>
      </c>
      <c r="C21" s="35">
        <f aca="true" t="shared" si="1" ref="C21:C27">B21/$B$11*100</f>
        <v>8.153768335862416</v>
      </c>
      <c r="D21" s="35">
        <f>'[1]heves'!$K151/'[1]heves'!$K$134*100</f>
        <v>7.450457317073171</v>
      </c>
    </row>
    <row r="22" spans="1:4" ht="15.75">
      <c r="A22" s="55" t="s">
        <v>54</v>
      </c>
      <c r="B22" s="37">
        <f>'[1]heves'!$K193</f>
        <v>6996</v>
      </c>
      <c r="C22" s="38">
        <f t="shared" si="1"/>
        <v>35.386949924127464</v>
      </c>
      <c r="D22" s="38">
        <f>'[1]heves'!$K152/'[1]heves'!$K$134*100</f>
        <v>32.18368902439025</v>
      </c>
    </row>
    <row r="23" spans="1:4" s="56" customFormat="1" ht="15.75">
      <c r="A23" s="54" t="s">
        <v>55</v>
      </c>
      <c r="B23" s="34">
        <f>'[1]heves'!$K194</f>
        <v>5706</v>
      </c>
      <c r="C23" s="35">
        <f t="shared" si="1"/>
        <v>28.861911987860395</v>
      </c>
      <c r="D23" s="35">
        <f>'[1]heves'!$K153/'[1]heves'!$K$134*100</f>
        <v>31.56916920731707</v>
      </c>
    </row>
    <row r="24" spans="1:4" ht="15.75">
      <c r="A24" s="55" t="s">
        <v>56</v>
      </c>
      <c r="B24" s="37">
        <f>'[1]heves'!$K195</f>
        <v>3041</v>
      </c>
      <c r="C24" s="38">
        <f t="shared" si="1"/>
        <v>15.381891755184624</v>
      </c>
      <c r="D24" s="38">
        <f>'[1]heves'!$K154/'[1]heves'!$K$134*100</f>
        <v>16.096608231707318</v>
      </c>
    </row>
    <row r="25" spans="1:4" s="56" customFormat="1" ht="15.75">
      <c r="A25" s="54" t="s">
        <v>57</v>
      </c>
      <c r="B25" s="34">
        <f>'[1]heves'!$K196</f>
        <v>1470</v>
      </c>
      <c r="C25" s="35">
        <f t="shared" si="1"/>
        <v>7.435508345978755</v>
      </c>
      <c r="D25" s="35">
        <f>'[1]heves'!$K155/'[1]heves'!$K$134*100</f>
        <v>7.879192073170732</v>
      </c>
    </row>
    <row r="26" spans="1:4" ht="15.75">
      <c r="A26" s="55" t="s">
        <v>58</v>
      </c>
      <c r="B26" s="37">
        <f>'[1]heves'!$K197</f>
        <v>945</v>
      </c>
      <c r="C26" s="38">
        <f t="shared" si="1"/>
        <v>4.779969650986343</v>
      </c>
      <c r="D26" s="38">
        <f>'[1]heves'!$K156/'[1]heves'!$K$134*100</f>
        <v>4.820884146341464</v>
      </c>
    </row>
    <row r="27" spans="1:4" s="59" customFormat="1" ht="21" customHeight="1">
      <c r="A27" s="57" t="s">
        <v>51</v>
      </c>
      <c r="B27" s="41">
        <f>SUM(B21:B26)</f>
        <v>19770</v>
      </c>
      <c r="C27" s="42">
        <f t="shared" si="1"/>
        <v>100</v>
      </c>
      <c r="D27" s="42">
        <f>SUM(D21:D26)</f>
        <v>100.00000000000001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'[1]heves'!$K200</f>
        <v>6165</v>
      </c>
      <c r="C29" s="35">
        <f aca="true" t="shared" si="2" ref="C29:C39">B29/$B$11*100</f>
        <v>31.18361153262519</v>
      </c>
      <c r="D29" s="35">
        <f>'[1]heves'!$K159/'[1]heves'!$K$134*100</f>
        <v>32.28849085365854</v>
      </c>
    </row>
    <row r="30" spans="1:4" ht="15.75">
      <c r="A30" s="69" t="s">
        <v>81</v>
      </c>
      <c r="B30" s="37">
        <f>'[1]heves'!$K201</f>
        <v>3408</v>
      </c>
      <c r="C30" s="38">
        <f t="shared" si="2"/>
        <v>17.23823975720789</v>
      </c>
      <c r="D30" s="38">
        <f>'[1]heves'!$K160/'[1]heves'!$K$134*100</f>
        <v>20.241044207317074</v>
      </c>
    </row>
    <row r="31" spans="1:4" ht="15.75">
      <c r="A31" s="70" t="s">
        <v>82</v>
      </c>
      <c r="B31" s="34">
        <f>'[1]heves'!$K202</f>
        <v>4445</v>
      </c>
      <c r="C31" s="35">
        <f t="shared" si="2"/>
        <v>22.48356095093576</v>
      </c>
      <c r="D31" s="35">
        <f>'[1]heves'!$K161/'[1]heves'!$K$134*100</f>
        <v>26.20998475609756</v>
      </c>
    </row>
    <row r="32" spans="1:4" ht="15.75">
      <c r="A32" s="69" t="s">
        <v>83</v>
      </c>
      <c r="B32" s="37">
        <f>'[1]heves'!$K203</f>
        <v>3959</v>
      </c>
      <c r="C32" s="38">
        <f t="shared" si="2"/>
        <v>20.025290844714213</v>
      </c>
      <c r="D32" s="38">
        <f>'[1]heves'!$K162/'[1]heves'!$K$134*100</f>
        <v>12.333269817073171</v>
      </c>
    </row>
    <row r="33" spans="1:4" s="56" customFormat="1" ht="15.75">
      <c r="A33" s="70" t="s">
        <v>84</v>
      </c>
      <c r="B33" s="34">
        <f>'[1]heves'!$K204</f>
        <v>1793</v>
      </c>
      <c r="C33" s="35">
        <f t="shared" si="2"/>
        <v>9.069296914516944</v>
      </c>
      <c r="D33" s="35">
        <f>'[1]heves'!$K163/'[1]heves'!$K$134*100</f>
        <v>8.927210365853659</v>
      </c>
    </row>
    <row r="34" spans="1:4" s="58" customFormat="1" ht="19.5" customHeight="1">
      <c r="A34" s="44" t="s">
        <v>51</v>
      </c>
      <c r="B34" s="45">
        <f>SUM(B29:B33)</f>
        <v>19770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'[1]heves'!$K207</f>
        <v>3200</v>
      </c>
      <c r="C36" s="38">
        <f t="shared" si="2"/>
        <v>16.186140617096612</v>
      </c>
      <c r="D36" s="66">
        <f>'[1]heves'!$K166/'[1]heves'!$K$134*100</f>
        <v>24.323551829268293</v>
      </c>
    </row>
    <row r="37" spans="1:4" ht="15.75">
      <c r="A37" s="68" t="s">
        <v>76</v>
      </c>
      <c r="B37" s="34">
        <f>'[1]heves'!$K208</f>
        <v>2192</v>
      </c>
      <c r="C37" s="35">
        <f t="shared" si="2"/>
        <v>11.087506322711178</v>
      </c>
      <c r="D37" s="35">
        <f>'[1]heves'!$K167/'[1]heves'!$K$134*100</f>
        <v>10.908917682926829</v>
      </c>
    </row>
    <row r="38" spans="1:4" ht="15.75">
      <c r="A38" s="67" t="s">
        <v>111</v>
      </c>
      <c r="B38" s="65">
        <f>'[1]heves'!$K209</f>
        <v>6936</v>
      </c>
      <c r="C38" s="38">
        <f t="shared" si="2"/>
        <v>35.083459787556905</v>
      </c>
      <c r="D38" s="66">
        <f>'[1]heves'!$K168/'[1]heves'!$K$134*100</f>
        <v>27.80106707317073</v>
      </c>
    </row>
    <row r="39" spans="1:4" ht="15.75">
      <c r="A39" s="68" t="s">
        <v>77</v>
      </c>
      <c r="B39" s="34">
        <f>'[1]heves'!$K210</f>
        <v>7442</v>
      </c>
      <c r="C39" s="35">
        <f t="shared" si="2"/>
        <v>37.642893272635305</v>
      </c>
      <c r="D39" s="35">
        <f>'[1]heves'!$K169/'[1]heves'!$K$134*100</f>
        <v>36.96646341463415</v>
      </c>
    </row>
    <row r="40" spans="1:4" ht="15.75">
      <c r="A40" s="62" t="s">
        <v>51</v>
      </c>
      <c r="B40" s="63">
        <f>SUM(B36:B39)</f>
        <v>19770</v>
      </c>
      <c r="C40" s="64">
        <f>B40/$B$11*100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zoomScale="85" zoomScaleNormal="85" workbookViewId="0" topLeftCell="A1">
      <pane xSplit="4" topLeftCell="E1" activePane="topRight" state="frozen"/>
      <selection pane="topLeft" activeCell="H16" sqref="H16"/>
      <selection pane="topRight" activeCell="H16" sqref="H16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3" t="s">
        <v>43</v>
      </c>
      <c r="B1" s="143"/>
      <c r="C1" s="143"/>
      <c r="D1" s="143"/>
    </row>
    <row r="2" spans="1:6" ht="15.75">
      <c r="A2" s="129" t="s">
        <v>71</v>
      </c>
      <c r="B2" s="129"/>
      <c r="C2" s="129"/>
      <c r="D2" s="129"/>
      <c r="E2" s="1"/>
      <c r="F2" s="1"/>
    </row>
    <row r="3" spans="1:4" ht="15.75">
      <c r="A3" s="144" t="s">
        <v>117</v>
      </c>
      <c r="B3" s="145"/>
      <c r="C3" s="145"/>
      <c r="D3" s="145"/>
    </row>
    <row r="4" spans="1:4" ht="9" customHeight="1">
      <c r="A4" s="31"/>
      <c r="B4" s="31"/>
      <c r="C4" s="31"/>
      <c r="D4" s="32"/>
    </row>
    <row r="5" spans="1:4" ht="21" customHeight="1">
      <c r="A5" s="151" t="s">
        <v>44</v>
      </c>
      <c r="B5" s="146" t="s">
        <v>45</v>
      </c>
      <c r="C5" s="149" t="s">
        <v>46</v>
      </c>
      <c r="D5" s="150"/>
    </row>
    <row r="6" spans="1:4" ht="28.5" customHeight="1">
      <c r="A6" s="152"/>
      <c r="B6" s="147"/>
      <c r="C6" s="146" t="s">
        <v>78</v>
      </c>
      <c r="D6" s="146" t="s">
        <v>47</v>
      </c>
    </row>
    <row r="7" spans="1:4" ht="26.25" customHeight="1">
      <c r="A7" s="153"/>
      <c r="B7" s="148"/>
      <c r="C7" s="148"/>
      <c r="D7" s="148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'[1]nograd'!$K173</f>
        <v>9482</v>
      </c>
      <c r="C9" s="35">
        <f>B9/$B$11*100</f>
        <v>52.435989603494995</v>
      </c>
      <c r="D9" s="35">
        <f>'[1]nograd'!$K132/'[1]nograd'!$K$134*100</f>
        <v>53.16840277777778</v>
      </c>
    </row>
    <row r="10" spans="1:4" s="39" customFormat="1" ht="15.75">
      <c r="A10" s="36" t="s">
        <v>50</v>
      </c>
      <c r="B10" s="37">
        <f>'[1]nograd'!$K174</f>
        <v>8601</v>
      </c>
      <c r="C10" s="38">
        <f aca="true" t="shared" si="0" ref="C10:C39">B10/$B$11*100</f>
        <v>47.564010396505005</v>
      </c>
      <c r="D10" s="38">
        <f>'[1]nograd'!$K133/'[1]nograd'!$K$134*100</f>
        <v>46.83159722222222</v>
      </c>
    </row>
    <row r="11" spans="1:4" s="43" customFormat="1" ht="20.25" customHeight="1">
      <c r="A11" s="40" t="s">
        <v>51</v>
      </c>
      <c r="B11" s="41">
        <f>SUM(B9:B10)</f>
        <v>18083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'[1]nograd'!$K184</f>
        <v>438</v>
      </c>
      <c r="C13" s="35">
        <f t="shared" si="0"/>
        <v>2.422164463861085</v>
      </c>
      <c r="D13" s="35">
        <f>'[1]nograd'!$K143/'[1]nograd'!$K$134*100</f>
        <v>3.2335069444444446</v>
      </c>
      <c r="E13" s="48"/>
    </row>
    <row r="14" spans="1:4" ht="15.75">
      <c r="A14" s="69" t="s">
        <v>87</v>
      </c>
      <c r="B14" s="37">
        <f>'[1]nograd'!$K185</f>
        <v>2497</v>
      </c>
      <c r="C14" s="38">
        <f t="shared" si="0"/>
        <v>13.808549466349609</v>
      </c>
      <c r="D14" s="38">
        <f>'[1]nograd'!$K144/'[1]nograd'!$K$134*100</f>
        <v>13.25954861111111</v>
      </c>
    </row>
    <row r="15" spans="1:4" s="39" customFormat="1" ht="15.75">
      <c r="A15" s="33" t="s">
        <v>88</v>
      </c>
      <c r="B15" s="34">
        <f>'[1]nograd'!$K186</f>
        <v>4438</v>
      </c>
      <c r="C15" s="35">
        <f t="shared" si="0"/>
        <v>24.54238787811757</v>
      </c>
      <c r="D15" s="35">
        <f>'[1]nograd'!$K145/'[1]nograd'!$K$134*100</f>
        <v>26.334635416666668</v>
      </c>
    </row>
    <row r="16" spans="1:4" ht="15.75">
      <c r="A16" s="36" t="s">
        <v>89</v>
      </c>
      <c r="B16" s="37">
        <f>'[1]nograd'!$K187</f>
        <v>4435</v>
      </c>
      <c r="C16" s="38">
        <f t="shared" si="0"/>
        <v>24.525797710556876</v>
      </c>
      <c r="D16" s="38">
        <f>'[1]nograd'!$K146/'[1]nograd'!$K$134*100</f>
        <v>24.33810763888889</v>
      </c>
    </row>
    <row r="17" spans="1:4" s="39" customFormat="1" ht="15.75">
      <c r="A17" s="33" t="s">
        <v>90</v>
      </c>
      <c r="B17" s="34">
        <f>'[1]nograd'!$K188</f>
        <v>4420</v>
      </c>
      <c r="C17" s="35">
        <f t="shared" si="0"/>
        <v>24.442846872753414</v>
      </c>
      <c r="D17" s="35">
        <f>'[1]nograd'!$K147/'[1]nograd'!$K$134*100</f>
        <v>24.571397569444446</v>
      </c>
    </row>
    <row r="18" spans="1:4" ht="15.75">
      <c r="A18" s="36" t="s">
        <v>91</v>
      </c>
      <c r="B18" s="37">
        <f>'[1]nograd'!$K189</f>
        <v>1855</v>
      </c>
      <c r="C18" s="38">
        <f t="shared" si="0"/>
        <v>10.258253608361445</v>
      </c>
      <c r="D18" s="38">
        <f>'[1]nograd'!$K148/'[1]nograd'!$K$134*100</f>
        <v>8.262803819444445</v>
      </c>
    </row>
    <row r="19" spans="1:4" s="47" customFormat="1" ht="22.5" customHeight="1">
      <c r="A19" s="40" t="s">
        <v>51</v>
      </c>
      <c r="B19" s="41">
        <f>SUM(B13:B18)</f>
        <v>18083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'[1]nograd'!$K192</f>
        <v>1202</v>
      </c>
      <c r="C21" s="35">
        <f t="shared" si="0"/>
        <v>6.647127135984074</v>
      </c>
      <c r="D21" s="35">
        <f>'[1]nograd'!$K151/'[1]nograd'!$K$134*100</f>
        <v>6.559244791666667</v>
      </c>
    </row>
    <row r="22" spans="1:4" ht="15.75">
      <c r="A22" s="36" t="s">
        <v>54</v>
      </c>
      <c r="B22" s="37">
        <f>'[1]nograd'!$K193</f>
        <v>7217</v>
      </c>
      <c r="C22" s="38">
        <f t="shared" si="0"/>
        <v>39.91041309517226</v>
      </c>
      <c r="D22" s="38">
        <f>'[1]nograd'!$K152/'[1]nograd'!$K$134*100</f>
        <v>38.19986979166667</v>
      </c>
    </row>
    <row r="23" spans="1:4" s="39" customFormat="1" ht="15.75">
      <c r="A23" s="33" t="s">
        <v>55</v>
      </c>
      <c r="B23" s="34">
        <f>'[1]nograd'!$K194</f>
        <v>4977</v>
      </c>
      <c r="C23" s="35">
        <f t="shared" si="0"/>
        <v>27.52308798318863</v>
      </c>
      <c r="D23" s="35">
        <f>'[1]nograd'!$K153/'[1]nograd'!$K$134*100</f>
        <v>29.90993923611111</v>
      </c>
    </row>
    <row r="24" spans="1:4" ht="15.75">
      <c r="A24" s="36" t="s">
        <v>56</v>
      </c>
      <c r="B24" s="37">
        <f>'[1]nograd'!$K195</f>
        <v>2781</v>
      </c>
      <c r="C24" s="38">
        <f t="shared" si="0"/>
        <v>15.379085328761821</v>
      </c>
      <c r="D24" s="38">
        <f>'[1]nograd'!$K154/'[1]nograd'!$K$134*100</f>
        <v>15.06076388888889</v>
      </c>
    </row>
    <row r="25" spans="1:4" s="39" customFormat="1" ht="15.75">
      <c r="A25" s="33" t="s">
        <v>57</v>
      </c>
      <c r="B25" s="34">
        <f>'[1]nograd'!$K196</f>
        <v>1398</v>
      </c>
      <c r="C25" s="35">
        <f t="shared" si="0"/>
        <v>7.731018083282641</v>
      </c>
      <c r="D25" s="35">
        <f>'[1]nograd'!$K155/'[1]nograd'!$K$134*100</f>
        <v>7.693142361111111</v>
      </c>
    </row>
    <row r="26" spans="1:4" ht="15.75">
      <c r="A26" s="36" t="s">
        <v>58</v>
      </c>
      <c r="B26" s="37">
        <f>'[1]nograd'!$K197</f>
        <v>508</v>
      </c>
      <c r="C26" s="38">
        <f t="shared" si="0"/>
        <v>2.8092683736105735</v>
      </c>
      <c r="D26" s="38">
        <f>'[1]nograd'!$K156/'[1]nograd'!$K$134*100</f>
        <v>2.577039930555556</v>
      </c>
    </row>
    <row r="27" spans="1:4" s="47" customFormat="1" ht="21" customHeight="1">
      <c r="A27" s="40" t="s">
        <v>51</v>
      </c>
      <c r="B27" s="41">
        <f>SUM(B21:B26)</f>
        <v>18083</v>
      </c>
      <c r="C27" s="42">
        <f t="shared" si="0"/>
        <v>100</v>
      </c>
      <c r="D27" s="42">
        <f>SUM(D21:D26)</f>
        <v>100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'[1]nograd'!$K200</f>
        <v>4754</v>
      </c>
      <c r="C29" s="35">
        <f t="shared" si="0"/>
        <v>26.289885527843833</v>
      </c>
      <c r="D29" s="35">
        <f>'[1]nograd'!$K159/'[1]nograd'!$K$134*100</f>
        <v>26.89887152777778</v>
      </c>
    </row>
    <row r="30" spans="1:4" ht="15.75">
      <c r="A30" s="69" t="s">
        <v>81</v>
      </c>
      <c r="B30" s="37">
        <f>'[1]nograd'!$K201</f>
        <v>3539</v>
      </c>
      <c r="C30" s="38">
        <f t="shared" si="0"/>
        <v>19.570867665763426</v>
      </c>
      <c r="D30" s="38">
        <f>'[1]nograd'!$K160/'[1]nograd'!$K$134*100</f>
        <v>18.02300347222222</v>
      </c>
    </row>
    <row r="31" spans="1:4" ht="15.75">
      <c r="A31" s="70" t="s">
        <v>82</v>
      </c>
      <c r="B31" s="34">
        <f>'[1]nograd'!$K202</f>
        <v>3641</v>
      </c>
      <c r="C31" s="35">
        <f t="shared" si="0"/>
        <v>20.134933362826963</v>
      </c>
      <c r="D31" s="35">
        <f>'[1]nograd'!$K161/'[1]nograd'!$K$134*100</f>
        <v>24.039713541666664</v>
      </c>
    </row>
    <row r="32" spans="1:4" ht="15.75">
      <c r="A32" s="69" t="s">
        <v>83</v>
      </c>
      <c r="B32" s="37">
        <f>'[1]nograd'!$K203</f>
        <v>3477</v>
      </c>
      <c r="C32" s="38">
        <f t="shared" si="0"/>
        <v>19.22800420284245</v>
      </c>
      <c r="D32" s="38">
        <f>'[1]nograd'!$K162/'[1]nograd'!$K$134*100</f>
        <v>15.40256076388889</v>
      </c>
    </row>
    <row r="33" spans="1:4" s="39" customFormat="1" ht="15.75">
      <c r="A33" s="70" t="s">
        <v>84</v>
      </c>
      <c r="B33" s="34">
        <f>'[1]nograd'!$K204</f>
        <v>2672</v>
      </c>
      <c r="C33" s="35">
        <f t="shared" si="0"/>
        <v>14.776309240723332</v>
      </c>
      <c r="D33" s="35">
        <f>'[1]nograd'!$K163/'[1]nograd'!$K$134*100</f>
        <v>15.635850694444445</v>
      </c>
    </row>
    <row r="34" spans="1:4" s="43" customFormat="1" ht="22.5" customHeight="1">
      <c r="A34" s="44" t="s">
        <v>51</v>
      </c>
      <c r="B34" s="45">
        <f>SUM(B29:B33)</f>
        <v>18083</v>
      </c>
      <c r="C34" s="46">
        <f t="shared" si="0"/>
        <v>100</v>
      </c>
      <c r="D34" s="46">
        <f>SUM(D29:D33)</f>
        <v>99.99999999999999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'[1]nograd'!$K207</f>
        <v>2423</v>
      </c>
      <c r="C36" s="38">
        <f t="shared" si="0"/>
        <v>13.399325333185866</v>
      </c>
      <c r="D36" s="66">
        <f>'[1]nograd'!$K166/'[1]nograd'!$K$134*100</f>
        <v>18.79340277777778</v>
      </c>
    </row>
    <row r="37" spans="1:4" ht="15.75">
      <c r="A37" s="68" t="s">
        <v>76</v>
      </c>
      <c r="B37" s="34">
        <f>'[1]nograd'!$K208</f>
        <v>1906</v>
      </c>
      <c r="C37" s="35">
        <f t="shared" si="0"/>
        <v>10.540286456893215</v>
      </c>
      <c r="D37" s="35">
        <f>'[1]nograd'!$K167/'[1]nograd'!$K$134*100</f>
        <v>9.092881944444445</v>
      </c>
    </row>
    <row r="38" spans="1:4" ht="15.75">
      <c r="A38" s="67" t="s">
        <v>111</v>
      </c>
      <c r="B38" s="65">
        <f>'[1]nograd'!$K209</f>
        <v>6816</v>
      </c>
      <c r="C38" s="38">
        <f t="shared" si="0"/>
        <v>37.692860697893046</v>
      </c>
      <c r="D38" s="66">
        <f>'[1]nograd'!$K168/'[1]nograd'!$K$134*100</f>
        <v>34.033203125</v>
      </c>
    </row>
    <row r="39" spans="1:4" ht="15.75">
      <c r="A39" s="68" t="s">
        <v>77</v>
      </c>
      <c r="B39" s="34">
        <f>'[1]nograd'!$K210</f>
        <v>6938</v>
      </c>
      <c r="C39" s="35">
        <f t="shared" si="0"/>
        <v>38.36752751202787</v>
      </c>
      <c r="D39" s="35">
        <f>'[1]nograd'!$K169/'[1]nograd'!$K$134*100</f>
        <v>38.08051215277778</v>
      </c>
    </row>
    <row r="40" spans="1:4" ht="15.75">
      <c r="A40" s="62" t="s">
        <v>51</v>
      </c>
      <c r="B40" s="63">
        <f>SUM(B36:B39)</f>
        <v>18083</v>
      </c>
      <c r="C40" s="64">
        <f>B40/$B$11*100</f>
        <v>100</v>
      </c>
      <c r="D40" s="64">
        <f>SUM(D36:D39)</f>
        <v>100</v>
      </c>
    </row>
    <row r="41" spans="1:4" ht="30" customHeight="1">
      <c r="A41" s="142" t="s">
        <v>112</v>
      </c>
      <c r="B41" s="142"/>
      <c r="C41" s="142"/>
      <c r="D41" s="142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selection activeCell="K37" sqref="K37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66" t="s">
        <v>60</v>
      </c>
      <c r="B1" s="166"/>
      <c r="C1" s="166"/>
      <c r="D1" s="166"/>
      <c r="E1" s="166"/>
      <c r="F1" s="166"/>
      <c r="G1" s="166"/>
    </row>
    <row r="2" spans="1:7" ht="15.75">
      <c r="A2" s="166" t="s">
        <v>73</v>
      </c>
      <c r="B2" s="166"/>
      <c r="C2" s="166"/>
      <c r="D2" s="166"/>
      <c r="E2" s="166"/>
      <c r="F2" s="166"/>
      <c r="G2" s="166"/>
    </row>
    <row r="3" spans="1:7" ht="21.75" customHeight="1">
      <c r="A3" s="167" t="s">
        <v>117</v>
      </c>
      <c r="B3" s="168"/>
      <c r="C3" s="168"/>
      <c r="D3" s="168"/>
      <c r="E3" s="168"/>
      <c r="F3" s="168"/>
      <c r="G3" s="168"/>
    </row>
    <row r="4" spans="1:7" ht="24" customHeight="1">
      <c r="A4" s="73"/>
      <c r="B4" s="169" t="s">
        <v>85</v>
      </c>
      <c r="C4" s="172" t="s">
        <v>61</v>
      </c>
      <c r="D4" s="173"/>
      <c r="E4" s="169" t="s">
        <v>62</v>
      </c>
      <c r="F4" s="169" t="s">
        <v>63</v>
      </c>
      <c r="G4" s="169" t="s">
        <v>64</v>
      </c>
    </row>
    <row r="5" spans="1:7" ht="24" customHeight="1">
      <c r="A5" s="76" t="s">
        <v>34</v>
      </c>
      <c r="B5" s="170"/>
      <c r="C5" s="74" t="s">
        <v>65</v>
      </c>
      <c r="D5" s="75" t="s">
        <v>66</v>
      </c>
      <c r="E5" s="170"/>
      <c r="F5" s="170"/>
      <c r="G5" s="170"/>
    </row>
    <row r="6" spans="1:7" ht="24" customHeight="1">
      <c r="A6" s="77"/>
      <c r="B6" s="171"/>
      <c r="C6" s="174" t="s">
        <v>67</v>
      </c>
      <c r="D6" s="175"/>
      <c r="E6" s="171"/>
      <c r="F6" s="171"/>
      <c r="G6" s="171"/>
    </row>
    <row r="7" spans="1:7" ht="18.75" customHeight="1">
      <c r="A7" s="176" t="s">
        <v>17</v>
      </c>
      <c r="B7" s="177"/>
      <c r="C7" s="177"/>
      <c r="D7" s="177"/>
      <c r="E7" s="177"/>
      <c r="F7" s="177"/>
      <c r="G7" s="178"/>
    </row>
    <row r="8" spans="1:10" s="80" customFormat="1" ht="15.75">
      <c r="A8" s="78" t="s">
        <v>2</v>
      </c>
      <c r="B8" s="20">
        <f>'[5]ZAROALL'!$J149</f>
        <v>697</v>
      </c>
      <c r="C8" s="20">
        <f>'[4]Munka1'!H320</f>
        <v>148</v>
      </c>
      <c r="D8" s="20">
        <f>'[4]Munka1'!I320</f>
        <v>452</v>
      </c>
      <c r="E8" s="20">
        <f>B8+C8+D8</f>
        <v>1297</v>
      </c>
      <c r="F8" s="20">
        <f>E8-G8</f>
        <v>811</v>
      </c>
      <c r="G8" s="20">
        <f>'[5]ZAROALL'!$K149</f>
        <v>486</v>
      </c>
      <c r="H8" s="79"/>
      <c r="I8" s="79"/>
      <c r="J8" s="79"/>
    </row>
    <row r="9" spans="1:7" s="80" customFormat="1" ht="15.75">
      <c r="A9" s="81" t="s">
        <v>3</v>
      </c>
      <c r="B9" s="82">
        <f>'[5]ZAROALL'!$J150</f>
        <v>287</v>
      </c>
      <c r="C9" s="83">
        <f>'[4]Munka1'!H321</f>
        <v>58</v>
      </c>
      <c r="D9" s="84">
        <f>'[4]Munka1'!I321</f>
        <v>177</v>
      </c>
      <c r="E9" s="84">
        <f aca="true" t="shared" si="0" ref="E9:E22">B9+C9+D9</f>
        <v>522</v>
      </c>
      <c r="F9" s="84">
        <f aca="true" t="shared" si="1" ref="F9:F30">E9-G9</f>
        <v>349</v>
      </c>
      <c r="G9" s="82">
        <f>'[5]ZAROALL'!$K150</f>
        <v>173</v>
      </c>
    </row>
    <row r="10" spans="1:7" s="80" customFormat="1" ht="15.75">
      <c r="A10" s="78" t="s">
        <v>4</v>
      </c>
      <c r="B10" s="20">
        <f>'[5]ZAROALL'!$J151</f>
        <v>211</v>
      </c>
      <c r="C10" s="85">
        <f>'[4]Munka1'!H322</f>
        <v>195</v>
      </c>
      <c r="D10" s="86">
        <f>'[4]Munka1'!I322</f>
        <v>363</v>
      </c>
      <c r="E10" s="86">
        <f t="shared" si="0"/>
        <v>769</v>
      </c>
      <c r="F10" s="86">
        <f t="shared" si="1"/>
        <v>449</v>
      </c>
      <c r="G10" s="20">
        <f>'[5]ZAROALL'!$K151</f>
        <v>320</v>
      </c>
    </row>
    <row r="11" spans="1:7" s="80" customFormat="1" ht="15.75">
      <c r="A11" s="81" t="s">
        <v>5</v>
      </c>
      <c r="B11" s="82">
        <f>'[5]ZAROALL'!$J152</f>
        <v>63</v>
      </c>
      <c r="C11" s="83">
        <f>'[4]Munka1'!H323</f>
        <v>31</v>
      </c>
      <c r="D11" s="84">
        <f>'[4]Munka1'!I323</f>
        <v>88</v>
      </c>
      <c r="E11" s="84">
        <f t="shared" si="0"/>
        <v>182</v>
      </c>
      <c r="F11" s="84">
        <f t="shared" si="1"/>
        <v>137</v>
      </c>
      <c r="G11" s="82">
        <f>'[5]ZAROALL'!$K152</f>
        <v>45</v>
      </c>
    </row>
    <row r="12" spans="1:7" s="80" customFormat="1" ht="15.75">
      <c r="A12" s="78" t="s">
        <v>6</v>
      </c>
      <c r="B12" s="20">
        <f>'[5]ZAROALL'!$J153</f>
        <v>116</v>
      </c>
      <c r="C12" s="85">
        <f>'[4]Munka1'!H324</f>
        <v>8</v>
      </c>
      <c r="D12" s="86">
        <f>'[4]Munka1'!I324</f>
        <v>126</v>
      </c>
      <c r="E12" s="86">
        <f t="shared" si="0"/>
        <v>250</v>
      </c>
      <c r="F12" s="86">
        <f t="shared" si="1"/>
        <v>155</v>
      </c>
      <c r="G12" s="20">
        <f>'[5]ZAROALL'!$K153</f>
        <v>95</v>
      </c>
    </row>
    <row r="13" spans="1:7" s="80" customFormat="1" ht="15.75">
      <c r="A13" s="81" t="s">
        <v>7</v>
      </c>
      <c r="B13" s="82">
        <f>'[5]ZAROALL'!$J154</f>
        <v>339</v>
      </c>
      <c r="C13" s="83">
        <f>'[4]Munka1'!H325</f>
        <v>148</v>
      </c>
      <c r="D13" s="84">
        <f>'[4]Munka1'!I325</f>
        <v>210</v>
      </c>
      <c r="E13" s="84">
        <f t="shared" si="0"/>
        <v>697</v>
      </c>
      <c r="F13" s="84">
        <f t="shared" si="1"/>
        <v>424</v>
      </c>
      <c r="G13" s="82">
        <f>'[5]ZAROALL'!$K154</f>
        <v>273</v>
      </c>
    </row>
    <row r="14" spans="1:7" s="80" customFormat="1" ht="15.75">
      <c r="A14" s="78" t="s">
        <v>8</v>
      </c>
      <c r="B14" s="20">
        <f>'[5]ZAROALL'!$J155</f>
        <v>105</v>
      </c>
      <c r="C14" s="85">
        <f>'[4]Munka1'!H326</f>
        <v>68</v>
      </c>
      <c r="D14" s="86">
        <f>'[4]Munka1'!I326</f>
        <v>122</v>
      </c>
      <c r="E14" s="86">
        <f t="shared" si="0"/>
        <v>295</v>
      </c>
      <c r="F14" s="86">
        <f t="shared" si="1"/>
        <v>225</v>
      </c>
      <c r="G14" s="20">
        <f>'[5]ZAROALL'!$K155</f>
        <v>70</v>
      </c>
    </row>
    <row r="15" spans="1:7" s="80" customFormat="1" ht="15.75">
      <c r="A15" s="81" t="s">
        <v>9</v>
      </c>
      <c r="B15" s="82">
        <f>'[5]ZAROALL'!$J156</f>
        <v>227</v>
      </c>
      <c r="C15" s="83">
        <f>'[4]Munka1'!H327</f>
        <v>27</v>
      </c>
      <c r="D15" s="84">
        <f>'[4]Munka1'!I327</f>
        <v>310</v>
      </c>
      <c r="E15" s="84">
        <f t="shared" si="0"/>
        <v>564</v>
      </c>
      <c r="F15" s="84">
        <f t="shared" si="1"/>
        <v>448</v>
      </c>
      <c r="G15" s="82">
        <f>'[5]ZAROALL'!$K156</f>
        <v>116</v>
      </c>
    </row>
    <row r="16" spans="1:7" s="80" customFormat="1" ht="15.75">
      <c r="A16" s="78" t="s">
        <v>10</v>
      </c>
      <c r="B16" s="20">
        <f>'[5]ZAROALL'!$J157</f>
        <v>135</v>
      </c>
      <c r="C16" s="85">
        <f>'[4]Munka1'!H328</f>
        <v>26</v>
      </c>
      <c r="D16" s="86">
        <f>'[4]Munka1'!I328</f>
        <v>186</v>
      </c>
      <c r="E16" s="86">
        <f t="shared" si="0"/>
        <v>347</v>
      </c>
      <c r="F16" s="86">
        <f t="shared" si="1"/>
        <v>223</v>
      </c>
      <c r="G16" s="20">
        <f>'[5]ZAROALL'!$K157</f>
        <v>124</v>
      </c>
    </row>
    <row r="17" spans="1:7" s="80" customFormat="1" ht="15.75">
      <c r="A17" s="81" t="s">
        <v>11</v>
      </c>
      <c r="B17" s="82">
        <f>'[5]ZAROALL'!$J158</f>
        <v>347</v>
      </c>
      <c r="C17" s="83">
        <f>'[4]Munka1'!H329</f>
        <v>41</v>
      </c>
      <c r="D17" s="84">
        <f>'[4]Munka1'!I329</f>
        <v>228</v>
      </c>
      <c r="E17" s="84">
        <f t="shared" si="0"/>
        <v>616</v>
      </c>
      <c r="F17" s="84">
        <f t="shared" si="1"/>
        <v>403</v>
      </c>
      <c r="G17" s="82">
        <f>'[5]ZAROALL'!$K158</f>
        <v>213</v>
      </c>
    </row>
    <row r="18" spans="1:7" s="80" customFormat="1" ht="15.75">
      <c r="A18" s="78" t="s">
        <v>12</v>
      </c>
      <c r="B18" s="20">
        <f>'[5]ZAROALL'!$J159</f>
        <v>168</v>
      </c>
      <c r="C18" s="85">
        <f>'[4]Munka1'!H330</f>
        <v>0</v>
      </c>
      <c r="D18" s="86">
        <f>'[4]Munka1'!I330</f>
        <v>167</v>
      </c>
      <c r="E18" s="86">
        <f t="shared" si="0"/>
        <v>335</v>
      </c>
      <c r="F18" s="86">
        <f t="shared" si="1"/>
        <v>212</v>
      </c>
      <c r="G18" s="20">
        <f>'[5]ZAROALL'!$K159</f>
        <v>123</v>
      </c>
    </row>
    <row r="19" spans="1:7" s="80" customFormat="1" ht="15.75">
      <c r="A19" s="81" t="s">
        <v>13</v>
      </c>
      <c r="B19" s="82">
        <f>'[5]ZAROALL'!$J160</f>
        <v>36</v>
      </c>
      <c r="C19" s="83">
        <f>'[4]Munka1'!H331</f>
        <v>6</v>
      </c>
      <c r="D19" s="84">
        <f>'[4]Munka1'!I331</f>
        <v>54</v>
      </c>
      <c r="E19" s="84">
        <f t="shared" si="0"/>
        <v>96</v>
      </c>
      <c r="F19" s="84">
        <f t="shared" si="1"/>
        <v>85</v>
      </c>
      <c r="G19" s="82">
        <f>'[5]ZAROALL'!$K160</f>
        <v>11</v>
      </c>
    </row>
    <row r="20" spans="1:7" s="80" customFormat="1" ht="15.75">
      <c r="A20" s="78" t="s">
        <v>14</v>
      </c>
      <c r="B20" s="20">
        <f>'[5]ZAROALL'!$J161</f>
        <v>24</v>
      </c>
      <c r="C20" s="85">
        <f>'[4]Munka1'!H332</f>
        <v>33</v>
      </c>
      <c r="D20" s="86">
        <f>'[4]Munka1'!I332</f>
        <v>40</v>
      </c>
      <c r="E20" s="86">
        <f t="shared" si="0"/>
        <v>97</v>
      </c>
      <c r="F20" s="86">
        <f t="shared" si="1"/>
        <v>86</v>
      </c>
      <c r="G20" s="20">
        <f>'[5]ZAROALL'!$K161</f>
        <v>11</v>
      </c>
    </row>
    <row r="21" spans="1:7" s="80" customFormat="1" ht="15.75">
      <c r="A21" s="81" t="s">
        <v>15</v>
      </c>
      <c r="B21" s="82">
        <f>'[5]ZAROALL'!$J162</f>
        <v>45</v>
      </c>
      <c r="C21" s="83">
        <f>'[4]Munka1'!H333</f>
        <v>4</v>
      </c>
      <c r="D21" s="84">
        <f>'[4]Munka1'!I333</f>
        <v>43</v>
      </c>
      <c r="E21" s="84">
        <f t="shared" si="0"/>
        <v>92</v>
      </c>
      <c r="F21" s="84">
        <f t="shared" si="1"/>
        <v>65</v>
      </c>
      <c r="G21" s="82">
        <f>'[5]ZAROALL'!$K162</f>
        <v>27</v>
      </c>
    </row>
    <row r="22" spans="1:7" s="80" customFormat="1" ht="15.75">
      <c r="A22" s="78" t="s">
        <v>16</v>
      </c>
      <c r="B22" s="20">
        <f>'[5]ZAROALL'!$J163</f>
        <v>99</v>
      </c>
      <c r="C22" s="85">
        <f>'[4]Munka1'!H334</f>
        <v>51</v>
      </c>
      <c r="D22" s="86">
        <f>'[4]Munka1'!I334</f>
        <v>78</v>
      </c>
      <c r="E22" s="86">
        <f t="shared" si="0"/>
        <v>228</v>
      </c>
      <c r="F22" s="86">
        <f t="shared" si="1"/>
        <v>100</v>
      </c>
      <c r="G22" s="20">
        <f>'[5]ZAROALL'!$K163</f>
        <v>128</v>
      </c>
    </row>
    <row r="23" spans="1:9" s="80" customFormat="1" ht="28.5">
      <c r="A23" s="87" t="s">
        <v>17</v>
      </c>
      <c r="B23" s="88">
        <f aca="true" t="shared" si="2" ref="B23:G23">SUM(B8:B22)</f>
        <v>2899</v>
      </c>
      <c r="C23" s="88">
        <f t="shared" si="2"/>
        <v>844</v>
      </c>
      <c r="D23" s="88">
        <f>SUM(D8:D22)</f>
        <v>2644</v>
      </c>
      <c r="E23" s="88">
        <f t="shared" si="2"/>
        <v>6387</v>
      </c>
      <c r="F23" s="88">
        <f t="shared" si="1"/>
        <v>4172</v>
      </c>
      <c r="G23" s="88">
        <f t="shared" si="2"/>
        <v>2215</v>
      </c>
      <c r="I23" s="79"/>
    </row>
    <row r="24" spans="1:17" s="80" customFormat="1" ht="19.5" customHeight="1">
      <c r="A24" s="163" t="s">
        <v>24</v>
      </c>
      <c r="B24" s="164"/>
      <c r="C24" s="164"/>
      <c r="D24" s="164"/>
      <c r="E24" s="164"/>
      <c r="F24" s="164"/>
      <c r="G24" s="165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'[5]ZAROALL'!$J166</f>
        <v>147</v>
      </c>
      <c r="C25" s="90">
        <f>'[4]Munka1'!H336</f>
        <v>359</v>
      </c>
      <c r="D25" s="90">
        <f>'[4]Munka1'!I336</f>
        <v>171</v>
      </c>
      <c r="E25" s="84">
        <f aca="true" t="shared" si="3" ref="E25:E30">B25+C25+D25</f>
        <v>677</v>
      </c>
      <c r="F25" s="84">
        <f t="shared" si="1"/>
        <v>286</v>
      </c>
      <c r="G25" s="82">
        <f>'[5]ZAROALL'!$K166</f>
        <v>391</v>
      </c>
    </row>
    <row r="26" spans="1:7" s="80" customFormat="1" ht="15.75">
      <c r="A26" s="19" t="s">
        <v>19</v>
      </c>
      <c r="B26" s="20">
        <f>'[5]ZAROALL'!$J167</f>
        <v>180</v>
      </c>
      <c r="C26" s="85">
        <f>'[4]Munka1'!H337</f>
        <v>293</v>
      </c>
      <c r="D26" s="86">
        <f>'[4]Munka1'!I337</f>
        <v>52</v>
      </c>
      <c r="E26" s="86">
        <f t="shared" si="3"/>
        <v>525</v>
      </c>
      <c r="F26" s="86">
        <f t="shared" si="1"/>
        <v>362</v>
      </c>
      <c r="G26" s="20">
        <f>'[5]ZAROALL'!$K167</f>
        <v>163</v>
      </c>
    </row>
    <row r="27" spans="1:7" s="80" customFormat="1" ht="15.75">
      <c r="A27" s="81" t="s">
        <v>20</v>
      </c>
      <c r="B27" s="82">
        <f>'[5]ZAROALL'!$J168</f>
        <v>143</v>
      </c>
      <c r="C27" s="83">
        <f>'[4]Munka1'!H338</f>
        <v>270</v>
      </c>
      <c r="D27" s="84">
        <f>'[4]Munka1'!I338</f>
        <v>24</v>
      </c>
      <c r="E27" s="84">
        <f t="shared" si="3"/>
        <v>437</v>
      </c>
      <c r="F27" s="84">
        <f t="shared" si="1"/>
        <v>276</v>
      </c>
      <c r="G27" s="82">
        <f>'[5]ZAROALL'!$K168</f>
        <v>161</v>
      </c>
    </row>
    <row r="28" spans="1:7" s="80" customFormat="1" ht="15.75">
      <c r="A28" s="19" t="s">
        <v>21</v>
      </c>
      <c r="B28" s="20">
        <f>'[5]ZAROALL'!$J169</f>
        <v>67</v>
      </c>
      <c r="C28" s="85">
        <f>'[4]Munka1'!H339</f>
        <v>19</v>
      </c>
      <c r="D28" s="86">
        <f>'[4]Munka1'!I339</f>
        <v>124</v>
      </c>
      <c r="E28" s="86">
        <f t="shared" si="3"/>
        <v>210</v>
      </c>
      <c r="F28" s="86">
        <f t="shared" si="1"/>
        <v>152</v>
      </c>
      <c r="G28" s="20">
        <f>'[5]ZAROALL'!$K169</f>
        <v>58</v>
      </c>
    </row>
    <row r="29" spans="1:7" s="80" customFormat="1" ht="15.75">
      <c r="A29" s="81" t="s">
        <v>22</v>
      </c>
      <c r="B29" s="82">
        <f>'[5]ZAROALL'!$J170</f>
        <v>31</v>
      </c>
      <c r="C29" s="83">
        <f>'[4]Munka1'!H340</f>
        <v>19</v>
      </c>
      <c r="D29" s="84">
        <f>'[4]Munka1'!I340</f>
        <v>65</v>
      </c>
      <c r="E29" s="84">
        <f t="shared" si="3"/>
        <v>115</v>
      </c>
      <c r="F29" s="84">
        <f t="shared" si="1"/>
        <v>101</v>
      </c>
      <c r="G29" s="82">
        <f>'[5]ZAROALL'!$K170</f>
        <v>14</v>
      </c>
    </row>
    <row r="30" spans="1:7" s="80" customFormat="1" ht="15.75">
      <c r="A30" s="19" t="s">
        <v>23</v>
      </c>
      <c r="B30" s="20">
        <f>'[5]ZAROALL'!$J171</f>
        <v>6</v>
      </c>
      <c r="C30" s="85">
        <f>'[4]Munka1'!H341</f>
        <v>2</v>
      </c>
      <c r="D30" s="86">
        <f>'[4]Munka1'!I341</f>
        <v>22</v>
      </c>
      <c r="E30" s="86">
        <f t="shared" si="3"/>
        <v>30</v>
      </c>
      <c r="F30" s="86">
        <f t="shared" si="1"/>
        <v>27</v>
      </c>
      <c r="G30" s="20">
        <f>'[5]ZAROALL'!$K171</f>
        <v>3</v>
      </c>
    </row>
    <row r="31" spans="1:7" s="80" customFormat="1" ht="15.75">
      <c r="A31" s="91" t="s">
        <v>24</v>
      </c>
      <c r="B31" s="92">
        <f aca="true" t="shared" si="4" ref="B31:G31">SUM(B25:B30)</f>
        <v>574</v>
      </c>
      <c r="C31" s="92">
        <f t="shared" si="4"/>
        <v>962</v>
      </c>
      <c r="D31" s="92">
        <f t="shared" si="4"/>
        <v>458</v>
      </c>
      <c r="E31" s="92">
        <f t="shared" si="4"/>
        <v>1994</v>
      </c>
      <c r="F31" s="92">
        <f t="shared" si="4"/>
        <v>1204</v>
      </c>
      <c r="G31" s="92">
        <f t="shared" si="4"/>
        <v>790</v>
      </c>
    </row>
    <row r="32" spans="1:10" s="80" customFormat="1" ht="15.75">
      <c r="A32" s="163" t="s">
        <v>31</v>
      </c>
      <c r="B32" s="164"/>
      <c r="C32" s="164"/>
      <c r="D32" s="164"/>
      <c r="E32" s="164"/>
      <c r="F32" s="164"/>
      <c r="G32" s="165"/>
      <c r="H32" s="79"/>
      <c r="J32" s="79"/>
    </row>
    <row r="33" spans="1:7" s="80" customFormat="1" ht="15.75">
      <c r="A33" s="93" t="s">
        <v>25</v>
      </c>
      <c r="B33" s="90">
        <f>'[5]ZAROALL'!$J174</f>
        <v>79</v>
      </c>
      <c r="C33" s="90">
        <f>'[4]Munka1'!H343</f>
        <v>28</v>
      </c>
      <c r="D33" s="90">
        <f>'[4]Munka1'!I343</f>
        <v>203</v>
      </c>
      <c r="E33" s="94">
        <f aca="true" t="shared" si="5" ref="E33:E38">B33+C33+D33</f>
        <v>310</v>
      </c>
      <c r="F33" s="94">
        <f aca="true" t="shared" si="6" ref="F33:F38">E33-G33</f>
        <v>257</v>
      </c>
      <c r="G33" s="90">
        <f>'[5]ZAROALL'!$K174</f>
        <v>53</v>
      </c>
    </row>
    <row r="34" spans="1:7" s="80" customFormat="1" ht="15.75">
      <c r="A34" s="19" t="s">
        <v>26</v>
      </c>
      <c r="B34" s="20">
        <f>'[5]ZAROALL'!$J175</f>
        <v>164</v>
      </c>
      <c r="C34" s="85">
        <f>'[4]Munka1'!H344</f>
        <v>69</v>
      </c>
      <c r="D34" s="86">
        <f>'[4]Munka1'!I344</f>
        <v>110</v>
      </c>
      <c r="E34" s="86">
        <f t="shared" si="5"/>
        <v>343</v>
      </c>
      <c r="F34" s="86">
        <f t="shared" si="6"/>
        <v>168</v>
      </c>
      <c r="G34" s="20">
        <f>'[5]ZAROALL'!$K175</f>
        <v>175</v>
      </c>
    </row>
    <row r="35" spans="1:7" s="80" customFormat="1" ht="15.75">
      <c r="A35" s="93" t="s">
        <v>27</v>
      </c>
      <c r="B35" s="82">
        <f>'[5]ZAROALL'!$J176</f>
        <v>79</v>
      </c>
      <c r="C35" s="83">
        <f>'[4]Munka1'!H345</f>
        <v>18</v>
      </c>
      <c r="D35" s="84">
        <f>'[4]Munka1'!I345</f>
        <v>122</v>
      </c>
      <c r="E35" s="84">
        <f t="shared" si="5"/>
        <v>219</v>
      </c>
      <c r="F35" s="84">
        <f t="shared" si="6"/>
        <v>110</v>
      </c>
      <c r="G35" s="82">
        <f>'[5]ZAROALL'!$K176</f>
        <v>109</v>
      </c>
    </row>
    <row r="36" spans="1:7" s="80" customFormat="1" ht="15.75">
      <c r="A36" s="19" t="s">
        <v>28</v>
      </c>
      <c r="B36" s="20">
        <f>'[5]ZAROALL'!$J177</f>
        <v>30</v>
      </c>
      <c r="C36" s="85">
        <f>'[4]Munka1'!H346</f>
        <v>0</v>
      </c>
      <c r="D36" s="86">
        <f>'[4]Munka1'!I346</f>
        <v>148</v>
      </c>
      <c r="E36" s="86">
        <f t="shared" si="5"/>
        <v>178</v>
      </c>
      <c r="F36" s="86">
        <f t="shared" si="6"/>
        <v>162</v>
      </c>
      <c r="G36" s="20">
        <f>'[5]ZAROALL'!$K177</f>
        <v>16</v>
      </c>
    </row>
    <row r="37" spans="1:7" s="80" customFormat="1" ht="15.75">
      <c r="A37" s="93" t="s">
        <v>29</v>
      </c>
      <c r="B37" s="82">
        <f>'[5]ZAROALL'!$J178</f>
        <v>30</v>
      </c>
      <c r="C37" s="83">
        <f>'[4]Munka1'!H347</f>
        <v>9</v>
      </c>
      <c r="D37" s="84">
        <f>'[4]Munka1'!I347</f>
        <v>61</v>
      </c>
      <c r="E37" s="84">
        <f t="shared" si="5"/>
        <v>100</v>
      </c>
      <c r="F37" s="84">
        <f t="shared" si="6"/>
        <v>73</v>
      </c>
      <c r="G37" s="82">
        <f>'[5]ZAROALL'!$K178</f>
        <v>27</v>
      </c>
    </row>
    <row r="38" spans="1:7" s="80" customFormat="1" ht="15.75">
      <c r="A38" s="19" t="s">
        <v>30</v>
      </c>
      <c r="B38" s="20">
        <f>'[5]ZAROALL'!$J179</f>
        <v>78</v>
      </c>
      <c r="C38" s="85">
        <f>'[4]Munka1'!H348</f>
        <v>75</v>
      </c>
      <c r="D38" s="86">
        <f>'[4]Munka1'!I348</f>
        <v>53</v>
      </c>
      <c r="E38" s="86">
        <f t="shared" si="5"/>
        <v>206</v>
      </c>
      <c r="F38" s="86">
        <f t="shared" si="6"/>
        <v>111</v>
      </c>
      <c r="G38" s="20">
        <f>'[5]ZAROALL'!$K179</f>
        <v>95</v>
      </c>
    </row>
    <row r="39" spans="1:9" s="80" customFormat="1" ht="15.75">
      <c r="A39" s="91" t="s">
        <v>31</v>
      </c>
      <c r="B39" s="92">
        <f aca="true" t="shared" si="7" ref="B39:G39">SUM(B33:B38)</f>
        <v>460</v>
      </c>
      <c r="C39" s="95">
        <f t="shared" si="7"/>
        <v>199</v>
      </c>
      <c r="D39" s="96">
        <f t="shared" si="7"/>
        <v>697</v>
      </c>
      <c r="E39" s="96">
        <f>SUM(E33:E38)</f>
        <v>1356</v>
      </c>
      <c r="F39" s="96">
        <f>SUM(F33:F38)</f>
        <v>881</v>
      </c>
      <c r="G39" s="92">
        <f t="shared" si="7"/>
        <v>475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3933</v>
      </c>
      <c r="C40" s="98">
        <f t="shared" si="8"/>
        <v>2005</v>
      </c>
      <c r="D40" s="98">
        <f t="shared" si="8"/>
        <v>3799</v>
      </c>
      <c r="E40" s="98">
        <f>E39+E31+E23</f>
        <v>9737</v>
      </c>
      <c r="F40" s="98">
        <f t="shared" si="8"/>
        <v>6257</v>
      </c>
      <c r="G40" s="98">
        <f t="shared" si="8"/>
        <v>3480</v>
      </c>
    </row>
    <row r="41" ht="15.75">
      <c r="D41" s="99"/>
    </row>
    <row r="42" spans="3:4" ht="15.75">
      <c r="C42" s="99"/>
      <c r="D42" s="99">
        <f>SUM(C40:D40)</f>
        <v>5804</v>
      </c>
    </row>
    <row r="43" ht="15.75">
      <c r="C43" s="99"/>
    </row>
  </sheetData>
  <mergeCells count="12"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L34" sqref="L34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</row>
    <row r="2" spans="1:9" ht="12.75">
      <c r="A2" s="183" t="s">
        <v>92</v>
      </c>
      <c r="B2" s="187" t="s">
        <v>93</v>
      </c>
      <c r="C2" s="188"/>
      <c r="D2" s="188"/>
      <c r="E2" s="188"/>
      <c r="F2" s="187" t="s">
        <v>94</v>
      </c>
      <c r="G2" s="188"/>
      <c r="H2" s="194"/>
      <c r="I2" s="195"/>
    </row>
    <row r="3" spans="1:9" ht="12.75">
      <c r="A3" s="184"/>
      <c r="B3" s="189"/>
      <c r="C3" s="190"/>
      <c r="D3" s="191"/>
      <c r="E3" s="191"/>
      <c r="F3" s="196"/>
      <c r="G3" s="197"/>
      <c r="H3" s="197"/>
      <c r="I3" s="198"/>
    </row>
    <row r="4" spans="1:9" ht="12.75">
      <c r="A4" s="185"/>
      <c r="B4" s="192"/>
      <c r="C4" s="193"/>
      <c r="D4" s="193"/>
      <c r="E4" s="193"/>
      <c r="F4" s="199"/>
      <c r="G4" s="200"/>
      <c r="H4" s="200"/>
      <c r="I4" s="201"/>
    </row>
    <row r="5" spans="1:9" ht="40.5" customHeight="1">
      <c r="A5" s="185"/>
      <c r="B5" s="126" t="s">
        <v>115</v>
      </c>
      <c r="C5" s="116" t="s">
        <v>21</v>
      </c>
      <c r="D5" s="116" t="s">
        <v>95</v>
      </c>
      <c r="E5" s="202" t="s">
        <v>116</v>
      </c>
      <c r="F5" s="126" t="s">
        <v>115</v>
      </c>
      <c r="G5" s="116" t="s">
        <v>21</v>
      </c>
      <c r="H5" s="116" t="s">
        <v>95</v>
      </c>
      <c r="I5" s="202" t="s">
        <v>116</v>
      </c>
    </row>
    <row r="6" spans="1:9" ht="14.25" customHeight="1">
      <c r="A6" s="186"/>
      <c r="B6" s="204" t="s">
        <v>96</v>
      </c>
      <c r="C6" s="205"/>
      <c r="D6" s="206"/>
      <c r="E6" s="203"/>
      <c r="F6" s="204" t="s">
        <v>96</v>
      </c>
      <c r="G6" s="205"/>
      <c r="H6" s="206"/>
      <c r="I6" s="203"/>
    </row>
    <row r="7" spans="1:9" ht="21" customHeight="1">
      <c r="A7" s="179" t="s">
        <v>109</v>
      </c>
      <c r="B7" s="180"/>
      <c r="C7" s="180"/>
      <c r="D7" s="180"/>
      <c r="E7" s="180"/>
      <c r="F7" s="180"/>
      <c r="G7" s="180"/>
      <c r="H7" s="180"/>
      <c r="I7" s="181"/>
    </row>
    <row r="8" spans="1:9" ht="15">
      <c r="A8" s="109" t="s">
        <v>97</v>
      </c>
      <c r="B8" s="120">
        <v>5</v>
      </c>
      <c r="C8" s="120">
        <v>2</v>
      </c>
      <c r="D8" s="120">
        <v>1</v>
      </c>
      <c r="E8" s="120">
        <f aca="true" t="shared" si="0" ref="E8:E19">SUM(B8:D8)</f>
        <v>8</v>
      </c>
      <c r="F8" s="120">
        <v>395</v>
      </c>
      <c r="G8" s="120">
        <v>277</v>
      </c>
      <c r="H8" s="120">
        <v>20</v>
      </c>
      <c r="I8" s="120">
        <f aca="true" t="shared" si="1" ref="I8:I19">SUM(F8:H8)</f>
        <v>692</v>
      </c>
    </row>
    <row r="9" spans="1:9" ht="15">
      <c r="A9" s="110" t="s">
        <v>98</v>
      </c>
      <c r="B9" s="121">
        <v>3</v>
      </c>
      <c r="C9" s="121">
        <v>4</v>
      </c>
      <c r="D9" s="121">
        <v>4</v>
      </c>
      <c r="E9" s="121">
        <f t="shared" si="0"/>
        <v>11</v>
      </c>
      <c r="F9" s="121">
        <v>153</v>
      </c>
      <c r="G9" s="121">
        <v>79</v>
      </c>
      <c r="H9" s="121">
        <v>252</v>
      </c>
      <c r="I9" s="121">
        <f t="shared" si="1"/>
        <v>484</v>
      </c>
    </row>
    <row r="10" spans="1:9" ht="15">
      <c r="A10" s="111" t="s">
        <v>99</v>
      </c>
      <c r="B10" s="122">
        <v>6</v>
      </c>
      <c r="C10" s="122">
        <v>6</v>
      </c>
      <c r="D10" s="122">
        <v>1</v>
      </c>
      <c r="E10" s="122">
        <f t="shared" si="0"/>
        <v>13</v>
      </c>
      <c r="F10" s="122">
        <v>329</v>
      </c>
      <c r="G10" s="122">
        <v>333</v>
      </c>
      <c r="H10" s="122">
        <v>24</v>
      </c>
      <c r="I10" s="122">
        <f t="shared" si="1"/>
        <v>686</v>
      </c>
    </row>
    <row r="11" spans="1:9" ht="15">
      <c r="A11" s="110" t="s">
        <v>100</v>
      </c>
      <c r="B11" s="123"/>
      <c r="C11" s="121">
        <v>1</v>
      </c>
      <c r="D11" s="121">
        <v>2</v>
      </c>
      <c r="E11" s="121">
        <f t="shared" si="0"/>
        <v>3</v>
      </c>
      <c r="F11" s="121"/>
      <c r="G11" s="121">
        <v>30</v>
      </c>
      <c r="H11" s="121">
        <v>162</v>
      </c>
      <c r="I11" s="121">
        <f t="shared" si="1"/>
        <v>192</v>
      </c>
    </row>
    <row r="12" spans="1:9" ht="15">
      <c r="A12" s="111" t="s">
        <v>101</v>
      </c>
      <c r="B12" s="124">
        <v>7</v>
      </c>
      <c r="C12" s="122">
        <v>3</v>
      </c>
      <c r="D12" s="122">
        <v>2</v>
      </c>
      <c r="E12" s="122">
        <f t="shared" si="0"/>
        <v>12</v>
      </c>
      <c r="F12" s="122">
        <v>332</v>
      </c>
      <c r="G12" s="122">
        <v>109</v>
      </c>
      <c r="H12" s="122">
        <v>22</v>
      </c>
      <c r="I12" s="122">
        <f t="shared" si="1"/>
        <v>463</v>
      </c>
    </row>
    <row r="13" spans="1:9" ht="15">
      <c r="A13" s="110" t="s">
        <v>102</v>
      </c>
      <c r="B13" s="123">
        <v>1</v>
      </c>
      <c r="C13" s="121">
        <v>2</v>
      </c>
      <c r="D13" s="121"/>
      <c r="E13" s="121">
        <f t="shared" si="0"/>
        <v>3</v>
      </c>
      <c r="F13" s="121">
        <v>9</v>
      </c>
      <c r="G13" s="121">
        <v>2</v>
      </c>
      <c r="H13" s="121"/>
      <c r="I13" s="121">
        <f t="shared" si="1"/>
        <v>11</v>
      </c>
    </row>
    <row r="14" spans="1:9" ht="15">
      <c r="A14" s="111" t="s">
        <v>103</v>
      </c>
      <c r="B14" s="124">
        <v>2</v>
      </c>
      <c r="C14" s="122">
        <v>3</v>
      </c>
      <c r="D14" s="122">
        <v>1</v>
      </c>
      <c r="E14" s="122">
        <f t="shared" si="0"/>
        <v>6</v>
      </c>
      <c r="F14" s="122">
        <v>717</v>
      </c>
      <c r="G14" s="122">
        <v>142</v>
      </c>
      <c r="H14" s="122">
        <v>29</v>
      </c>
      <c r="I14" s="122">
        <f t="shared" si="1"/>
        <v>888</v>
      </c>
    </row>
    <row r="15" spans="1:9" ht="15">
      <c r="A15" s="110" t="s">
        <v>104</v>
      </c>
      <c r="B15" s="123">
        <v>3</v>
      </c>
      <c r="C15" s="121">
        <v>3</v>
      </c>
      <c r="D15" s="121">
        <v>0</v>
      </c>
      <c r="E15" s="121">
        <f t="shared" si="0"/>
        <v>6</v>
      </c>
      <c r="F15" s="121">
        <v>89</v>
      </c>
      <c r="G15" s="121">
        <v>186</v>
      </c>
      <c r="H15" s="121">
        <v>0</v>
      </c>
      <c r="I15" s="121">
        <f t="shared" si="1"/>
        <v>275</v>
      </c>
    </row>
    <row r="16" spans="1:9" ht="15">
      <c r="A16" s="111" t="s">
        <v>105</v>
      </c>
      <c r="B16" s="124">
        <v>1</v>
      </c>
      <c r="C16" s="122">
        <v>0</v>
      </c>
      <c r="D16" s="122">
        <v>1</v>
      </c>
      <c r="E16" s="122">
        <f t="shared" si="0"/>
        <v>2</v>
      </c>
      <c r="F16" s="122">
        <v>98</v>
      </c>
      <c r="G16" s="122">
        <v>0</v>
      </c>
      <c r="H16" s="122">
        <v>77</v>
      </c>
      <c r="I16" s="122">
        <f t="shared" si="1"/>
        <v>175</v>
      </c>
    </row>
    <row r="17" spans="1:9" ht="15">
      <c r="A17" s="110" t="s">
        <v>106</v>
      </c>
      <c r="B17" s="123">
        <v>0</v>
      </c>
      <c r="C17" s="121">
        <v>1</v>
      </c>
      <c r="D17" s="121">
        <v>0</v>
      </c>
      <c r="E17" s="121">
        <f t="shared" si="0"/>
        <v>1</v>
      </c>
      <c r="F17" s="121">
        <v>0</v>
      </c>
      <c r="G17" s="121">
        <v>50</v>
      </c>
      <c r="H17" s="121">
        <v>0</v>
      </c>
      <c r="I17" s="121">
        <f t="shared" si="1"/>
        <v>50</v>
      </c>
    </row>
    <row r="18" spans="1:9" ht="15">
      <c r="A18" s="111" t="s">
        <v>107</v>
      </c>
      <c r="B18" s="124">
        <v>10</v>
      </c>
      <c r="C18" s="122">
        <v>1</v>
      </c>
      <c r="D18" s="122">
        <v>2</v>
      </c>
      <c r="E18" s="122">
        <f t="shared" si="0"/>
        <v>13</v>
      </c>
      <c r="F18" s="122">
        <v>76</v>
      </c>
      <c r="G18" s="122">
        <v>2</v>
      </c>
      <c r="H18" s="122">
        <v>177</v>
      </c>
      <c r="I18" s="122">
        <f t="shared" si="1"/>
        <v>255</v>
      </c>
    </row>
    <row r="19" spans="1:9" ht="15">
      <c r="A19" s="110" t="s">
        <v>108</v>
      </c>
      <c r="B19" s="123">
        <v>2</v>
      </c>
      <c r="C19" s="121">
        <v>4</v>
      </c>
      <c r="D19" s="121"/>
      <c r="E19" s="121">
        <f t="shared" si="0"/>
        <v>6</v>
      </c>
      <c r="F19" s="121">
        <v>90</v>
      </c>
      <c r="G19" s="121">
        <v>79</v>
      </c>
      <c r="H19" s="121"/>
      <c r="I19" s="121">
        <f t="shared" si="1"/>
        <v>169</v>
      </c>
    </row>
    <row r="20" spans="1:9" ht="14.25">
      <c r="A20" s="112" t="s">
        <v>114</v>
      </c>
      <c r="B20" s="117">
        <f aca="true" t="shared" si="2" ref="B20:H20">SUM(B8:B19)</f>
        <v>40</v>
      </c>
      <c r="C20" s="118">
        <f t="shared" si="2"/>
        <v>30</v>
      </c>
      <c r="D20" s="118">
        <f t="shared" si="2"/>
        <v>14</v>
      </c>
      <c r="E20" s="118">
        <f t="shared" si="2"/>
        <v>84</v>
      </c>
      <c r="F20" s="118">
        <f t="shared" si="2"/>
        <v>2288</v>
      </c>
      <c r="G20" s="118">
        <f t="shared" si="2"/>
        <v>1289</v>
      </c>
      <c r="H20" s="118">
        <f t="shared" si="2"/>
        <v>763</v>
      </c>
      <c r="I20" s="119">
        <f>SUM(F20:H20)</f>
        <v>4340</v>
      </c>
    </row>
    <row r="21" spans="1:9" ht="21.75" customHeight="1">
      <c r="A21" s="179" t="s">
        <v>113</v>
      </c>
      <c r="B21" s="180"/>
      <c r="C21" s="180"/>
      <c r="D21" s="180"/>
      <c r="E21" s="180"/>
      <c r="F21" s="180"/>
      <c r="G21" s="180"/>
      <c r="H21" s="180"/>
      <c r="I21" s="181"/>
    </row>
    <row r="22" spans="1:9" ht="15">
      <c r="A22" s="113" t="s">
        <v>97</v>
      </c>
      <c r="B22" s="120">
        <v>1</v>
      </c>
      <c r="C22" s="120">
        <v>1</v>
      </c>
      <c r="D22" s="120">
        <v>0</v>
      </c>
      <c r="E22" s="120">
        <f aca="true" t="shared" si="3" ref="E22:E27">SUM(B22:D22)</f>
        <v>2</v>
      </c>
      <c r="F22" s="120">
        <v>28</v>
      </c>
      <c r="G22" s="120">
        <v>13</v>
      </c>
      <c r="H22" s="120">
        <v>0</v>
      </c>
      <c r="I22" s="120">
        <f aca="true" t="shared" si="4" ref="I22:I27">SUM(F22:H22)</f>
        <v>41</v>
      </c>
    </row>
    <row r="23" spans="1:9" ht="15">
      <c r="A23" s="114" t="s">
        <v>98</v>
      </c>
      <c r="B23" s="121">
        <v>1</v>
      </c>
      <c r="C23" s="121">
        <v>1</v>
      </c>
      <c r="D23" s="121">
        <v>0</v>
      </c>
      <c r="E23" s="121">
        <f t="shared" si="3"/>
        <v>2</v>
      </c>
      <c r="F23" s="121">
        <v>93</v>
      </c>
      <c r="G23" s="121">
        <v>29</v>
      </c>
      <c r="H23" s="121">
        <v>0</v>
      </c>
      <c r="I23" s="121">
        <f t="shared" si="4"/>
        <v>122</v>
      </c>
    </row>
    <row r="24" spans="1:9" ht="15">
      <c r="A24" s="115" t="s">
        <v>99</v>
      </c>
      <c r="B24" s="122">
        <v>2</v>
      </c>
      <c r="C24" s="122">
        <v>0</v>
      </c>
      <c r="D24" s="122">
        <v>1</v>
      </c>
      <c r="E24" s="122">
        <f t="shared" si="3"/>
        <v>3</v>
      </c>
      <c r="F24" s="122">
        <v>44</v>
      </c>
      <c r="G24" s="122">
        <v>0</v>
      </c>
      <c r="H24" s="122">
        <v>35</v>
      </c>
      <c r="I24" s="122">
        <f t="shared" si="4"/>
        <v>79</v>
      </c>
    </row>
    <row r="25" spans="1:9" ht="15">
      <c r="A25" s="110" t="s">
        <v>100</v>
      </c>
      <c r="B25" s="123">
        <v>0</v>
      </c>
      <c r="C25" s="121">
        <v>1</v>
      </c>
      <c r="D25" s="121">
        <v>0</v>
      </c>
      <c r="E25" s="121">
        <f t="shared" si="3"/>
        <v>1</v>
      </c>
      <c r="F25" s="121">
        <v>0</v>
      </c>
      <c r="G25" s="121">
        <v>35</v>
      </c>
      <c r="H25" s="121">
        <v>0</v>
      </c>
      <c r="I25" s="121">
        <f t="shared" si="4"/>
        <v>35</v>
      </c>
    </row>
    <row r="26" spans="1:9" ht="15">
      <c r="A26" s="111" t="s">
        <v>101</v>
      </c>
      <c r="B26" s="124">
        <v>1</v>
      </c>
      <c r="C26" s="122">
        <v>0</v>
      </c>
      <c r="D26" s="122">
        <v>1</v>
      </c>
      <c r="E26" s="122">
        <f t="shared" si="3"/>
        <v>2</v>
      </c>
      <c r="F26" s="122">
        <v>19</v>
      </c>
      <c r="G26" s="122">
        <v>0</v>
      </c>
      <c r="H26" s="122">
        <v>100</v>
      </c>
      <c r="I26" s="122">
        <f t="shared" si="4"/>
        <v>119</v>
      </c>
    </row>
    <row r="27" spans="1:9" ht="15">
      <c r="A27" s="110" t="s">
        <v>102</v>
      </c>
      <c r="B27" s="123">
        <v>1</v>
      </c>
      <c r="C27" s="121">
        <v>2</v>
      </c>
      <c r="D27" s="121">
        <v>1</v>
      </c>
      <c r="E27" s="121">
        <f t="shared" si="3"/>
        <v>4</v>
      </c>
      <c r="F27" s="121">
        <v>23</v>
      </c>
      <c r="G27" s="121">
        <v>72</v>
      </c>
      <c r="H27" s="121">
        <v>20</v>
      </c>
      <c r="I27" s="121">
        <f t="shared" si="4"/>
        <v>115</v>
      </c>
    </row>
    <row r="28" spans="1:9" ht="15">
      <c r="A28" s="111" t="s">
        <v>103</v>
      </c>
      <c r="B28" s="124">
        <v>1</v>
      </c>
      <c r="C28" s="122">
        <v>1</v>
      </c>
      <c r="D28" s="122">
        <v>1</v>
      </c>
      <c r="E28" s="122">
        <f aca="true" t="shared" si="5" ref="E28:E33">SUM(B28:D28)</f>
        <v>3</v>
      </c>
      <c r="F28" s="122">
        <v>13</v>
      </c>
      <c r="G28" s="122">
        <v>26</v>
      </c>
      <c r="H28" s="122">
        <v>73</v>
      </c>
      <c r="I28" s="122">
        <f aca="true" t="shared" si="6" ref="I28:I33">SUM(F28:H28)</f>
        <v>112</v>
      </c>
    </row>
    <row r="29" spans="1:9" ht="15">
      <c r="A29" s="110" t="s">
        <v>104</v>
      </c>
      <c r="B29" s="123">
        <v>0</v>
      </c>
      <c r="C29" s="121">
        <v>1</v>
      </c>
      <c r="D29" s="121">
        <v>0</v>
      </c>
      <c r="E29" s="121">
        <f t="shared" si="5"/>
        <v>1</v>
      </c>
      <c r="F29" s="121">
        <v>0</v>
      </c>
      <c r="G29" s="121">
        <v>16</v>
      </c>
      <c r="H29" s="121">
        <v>0</v>
      </c>
      <c r="I29" s="121">
        <f t="shared" si="6"/>
        <v>16</v>
      </c>
    </row>
    <row r="30" spans="1:9" ht="15">
      <c r="A30" s="111" t="s">
        <v>105</v>
      </c>
      <c r="B30" s="124">
        <v>1</v>
      </c>
      <c r="C30" s="122">
        <v>0</v>
      </c>
      <c r="D30" s="122">
        <v>0</v>
      </c>
      <c r="E30" s="122">
        <f t="shared" si="5"/>
        <v>1</v>
      </c>
      <c r="F30" s="122">
        <v>116</v>
      </c>
      <c r="G30" s="122">
        <v>0</v>
      </c>
      <c r="H30" s="122">
        <v>0</v>
      </c>
      <c r="I30" s="122">
        <f t="shared" si="6"/>
        <v>116</v>
      </c>
    </row>
    <row r="31" spans="1:9" ht="15">
      <c r="A31" s="110" t="s">
        <v>106</v>
      </c>
      <c r="B31" s="123">
        <v>1</v>
      </c>
      <c r="C31" s="121">
        <v>2</v>
      </c>
      <c r="D31" s="121">
        <v>0</v>
      </c>
      <c r="E31" s="121">
        <f t="shared" si="5"/>
        <v>3</v>
      </c>
      <c r="F31" s="121">
        <v>38</v>
      </c>
      <c r="G31" s="121">
        <v>46</v>
      </c>
      <c r="H31" s="121">
        <v>0</v>
      </c>
      <c r="I31" s="121">
        <f t="shared" si="6"/>
        <v>84</v>
      </c>
    </row>
    <row r="32" spans="1:9" ht="15">
      <c r="A32" s="111" t="s">
        <v>107</v>
      </c>
      <c r="B32" s="124"/>
      <c r="C32" s="122"/>
      <c r="D32" s="122"/>
      <c r="E32" s="122">
        <f t="shared" si="5"/>
        <v>0</v>
      </c>
      <c r="F32" s="122"/>
      <c r="G32" s="122"/>
      <c r="H32" s="122"/>
      <c r="I32" s="122">
        <f t="shared" si="6"/>
        <v>0</v>
      </c>
    </row>
    <row r="33" spans="1:9" ht="15">
      <c r="A33" s="110" t="s">
        <v>108</v>
      </c>
      <c r="B33" s="123"/>
      <c r="C33" s="121"/>
      <c r="D33" s="121"/>
      <c r="E33" s="121">
        <f t="shared" si="5"/>
        <v>0</v>
      </c>
      <c r="F33" s="121"/>
      <c r="G33" s="121"/>
      <c r="H33" s="121"/>
      <c r="I33" s="121">
        <f t="shared" si="6"/>
        <v>0</v>
      </c>
    </row>
    <row r="34" spans="1:9" ht="14.25">
      <c r="A34" s="112" t="s">
        <v>113</v>
      </c>
      <c r="B34" s="125">
        <f>SUM(B22:B33)</f>
        <v>9</v>
      </c>
      <c r="C34" s="125">
        <f aca="true" t="shared" si="7" ref="C34:I34">SUM(C22:C33)</f>
        <v>9</v>
      </c>
      <c r="D34" s="125">
        <f t="shared" si="7"/>
        <v>4</v>
      </c>
      <c r="E34" s="125">
        <f t="shared" si="7"/>
        <v>22</v>
      </c>
      <c r="F34" s="125">
        <f t="shared" si="7"/>
        <v>374</v>
      </c>
      <c r="G34" s="125">
        <f t="shared" si="7"/>
        <v>237</v>
      </c>
      <c r="H34" s="125">
        <f t="shared" si="7"/>
        <v>228</v>
      </c>
      <c r="I34" s="125">
        <f t="shared" si="7"/>
        <v>839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veresg</cp:lastModifiedBy>
  <cp:lastPrinted>2010-09-09T14:23:11Z</cp:lastPrinted>
  <dcterms:created xsi:type="dcterms:W3CDTF">2007-02-20T11:04:25Z</dcterms:created>
  <dcterms:modified xsi:type="dcterms:W3CDTF">2010-11-05T10:32:45Z</dcterms:modified>
  <cp:category/>
  <cp:version/>
  <cp:contentType/>
  <cp:contentStatus/>
</cp:coreProperties>
</file>