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29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máshol van az oszlopcsere</t>
        </r>
      </text>
    </comment>
  </commentList>
</comments>
</file>

<file path=xl/sharedStrings.xml><?xml version="1.0" encoding="utf-8"?>
<sst xmlns="http://schemas.openxmlformats.org/spreadsheetml/2006/main" count="356" uniqueCount="119">
  <si>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</si>
  <si>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</si>
  <si>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</si>
  <si>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</si>
  <si>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</si>
  <si>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</si>
  <si>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</si>
  <si>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</si>
  <si>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</si>
  <si>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</si>
  <si>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</si>
  <si>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</si>
  <si>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</si>
  <si>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</si>
  <si>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</si>
  <si>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</si>
  <si>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</si>
  <si>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</si>
  <si>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</si>
  <si>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</si>
  <si>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</si>
  <si>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</si>
  <si>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</si>
  <si>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</si>
  <si>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</si>
  <si>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</si>
  <si>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</si>
  <si>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</si>
  <si>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</si>
  <si>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</si>
  <si>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</si>
  <si>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</si>
  <si>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</si>
  <si>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</si>
  <si>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</si>
  <si>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</si>
  <si>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</si>
  <si>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</si>
  <si>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</si>
  <si>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</si>
  <si>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</si>
  <si>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</si>
  <si>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</si>
  <si>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</si>
  <si>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</si>
  <si>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</si>
  <si>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</si>
  <si>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</si>
  <si>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</si>
  <si>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</si>
  <si>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</si>
  <si>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</si>
  <si>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</si>
  <si>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</si>
  <si>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</si>
  <si>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</si>
  <si>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</si>
  <si>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</si>
  <si>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</si>
  <si>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</si>
  <si>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</si>
  <si>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</si>
  <si>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</si>
  <si>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</si>
  <si>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</si>
  <si>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</si>
  <si>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</si>
  <si>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</si>
  <si>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</si>
  <si>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</si>
  <si>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</si>
  <si>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</si>
  <si>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</si>
  <si>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</si>
  <si>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</si>
  <si>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</si>
  <si>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</si>
  <si>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</si>
  <si>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</si>
  <si>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</si>
  <si>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</si>
  <si>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</si>
  <si>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</si>
  <si>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</si>
  <si>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</si>
  <si>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</si>
  <si>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</si>
  <si>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</si>
  <si>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</si>
  <si>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</si>
  <si>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</si>
  <si>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</si>
  <si>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</si>
  <si>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</si>
  <si>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</si>
  <si>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</si>
  <si>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</si>
  <si>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</si>
  <si>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</si>
  <si>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</si>
  <si>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</si>
  <si>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</si>
  <si>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</si>
  <si>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</si>
  <si>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</si>
  <si>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</si>
  <si>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</si>
  <si>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</si>
  <si>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</si>
  <si>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</si>
  <si>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</si>
  <si>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</si>
  <si>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2008. év </t>
  </si>
  <si>
    <t>2009. év</t>
  </si>
  <si>
    <t>Az Észak-magyarországi Regionális Munkaügyi Központhoz beérkezett csoportos létszámleépítési bejelentések alakulása</t>
  </si>
  <si>
    <t xml:space="preserve">   Aktív korúak ellátása*</t>
  </si>
  <si>
    <t xml:space="preserve">*Az 1993. évi III. törvény, 35.§-ában foglaltaknak megfelelően a települési önkormányzatok által megállapított ellátás. </t>
  </si>
  <si>
    <t>2009. július</t>
  </si>
  <si>
    <t>2009. jan.-júl.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</si>
</sst>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20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 CE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8" fillId="4" borderId="1" xfId="19" applyFont="1" applyFill="1" applyBorder="1" applyAlignment="1">
      <alignment horizontal="center" vertical="center"/>
      <protection/>
    </xf>
    <xf numFmtId="0" fontId="14" fillId="4" borderId="2" xfId="19" applyFont="1" applyFill="1" applyBorder="1" applyAlignment="1">
      <alignment vertical="center" wrapText="1"/>
      <protection/>
    </xf>
    <xf numFmtId="0" fontId="15" fillId="4" borderId="9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11" xfId="19" applyNumberFormat="1" applyFont="1" applyFill="1" applyBorder="1" applyAlignment="1">
      <alignment wrapText="1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8" fillId="0" borderId="12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18" fillId="0" borderId="12" xfId="21" applyFont="1" applyBorder="1" applyAlignment="1">
      <alignment wrapText="1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8" fillId="4" borderId="4" xfId="19" applyFont="1" applyFill="1" applyBorder="1" applyAlignment="1">
      <alignment horizontal="center" vertical="center"/>
      <protection/>
    </xf>
    <xf numFmtId="0" fontId="18" fillId="4" borderId="2" xfId="19" applyFont="1" applyFill="1" applyBorder="1" applyAlignment="1">
      <alignment horizontal="center" vertical="center"/>
      <protection/>
    </xf>
    <xf numFmtId="0" fontId="18" fillId="4" borderId="13" xfId="19" applyFont="1" applyFill="1" applyBorder="1" applyAlignment="1">
      <alignment horizontal="center" vertical="center"/>
      <protection/>
    </xf>
    <xf numFmtId="0" fontId="18" fillId="4" borderId="14" xfId="19" applyFont="1" applyFill="1" applyBorder="1" applyAlignment="1">
      <alignment horizontal="center" vertical="center"/>
      <protection/>
    </xf>
    <xf numFmtId="0" fontId="18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5">
          <cell r="H85">
            <v>31839</v>
          </cell>
        </row>
        <row r="86">
          <cell r="H86">
            <v>26848</v>
          </cell>
        </row>
        <row r="87">
          <cell r="H87">
            <v>58687</v>
          </cell>
        </row>
        <row r="96">
          <cell r="H96">
            <v>2314</v>
          </cell>
        </row>
        <row r="97">
          <cell r="H97">
            <v>8901</v>
          </cell>
        </row>
        <row r="98">
          <cell r="H98">
            <v>15673</v>
          </cell>
        </row>
        <row r="99">
          <cell r="H99">
            <v>14677</v>
          </cell>
        </row>
        <row r="100">
          <cell r="H100">
            <v>13327</v>
          </cell>
        </row>
        <row r="101">
          <cell r="H101">
            <v>3795</v>
          </cell>
        </row>
        <row r="102">
          <cell r="H102">
            <v>58687</v>
          </cell>
        </row>
        <row r="104">
          <cell r="H104">
            <v>6446</v>
          </cell>
        </row>
        <row r="105">
          <cell r="H105">
            <v>22466</v>
          </cell>
        </row>
        <row r="106">
          <cell r="H106">
            <v>17300</v>
          </cell>
        </row>
        <row r="107">
          <cell r="H107">
            <v>6786</v>
          </cell>
        </row>
        <row r="108">
          <cell r="H108">
            <v>3818</v>
          </cell>
        </row>
        <row r="109">
          <cell r="H109">
            <v>1871</v>
          </cell>
        </row>
        <row r="110">
          <cell r="H110">
            <v>58687</v>
          </cell>
        </row>
        <row r="117">
          <cell r="W117">
            <v>14299</v>
          </cell>
        </row>
        <row r="118">
          <cell r="W118">
            <v>7304</v>
          </cell>
        </row>
        <row r="119">
          <cell r="W119">
            <v>10864</v>
          </cell>
        </row>
        <row r="120">
          <cell r="W120">
            <v>11856</v>
          </cell>
        </row>
        <row r="121">
          <cell r="W121">
            <v>14364</v>
          </cell>
        </row>
        <row r="123">
          <cell r="W123">
            <v>58687</v>
          </cell>
        </row>
        <row r="125">
          <cell r="H125">
            <v>6841</v>
          </cell>
        </row>
        <row r="126">
          <cell r="H126">
            <v>3583</v>
          </cell>
        </row>
        <row r="127">
          <cell r="H127">
            <v>28622</v>
          </cell>
        </row>
        <row r="128">
          <cell r="H128">
            <v>19641</v>
          </cell>
        </row>
        <row r="129">
          <cell r="H129">
            <v>58687</v>
          </cell>
        </row>
        <row r="132">
          <cell r="H132">
            <v>36644</v>
          </cell>
        </row>
        <row r="133">
          <cell r="H133">
            <v>30821</v>
          </cell>
        </row>
        <row r="143">
          <cell r="H143">
            <v>2295</v>
          </cell>
        </row>
        <row r="144">
          <cell r="H144">
            <v>10586</v>
          </cell>
        </row>
        <row r="145">
          <cell r="H145">
            <v>17506</v>
          </cell>
        </row>
        <row r="146">
          <cell r="H146">
            <v>16682</v>
          </cell>
        </row>
        <row r="147">
          <cell r="H147">
            <v>15715</v>
          </cell>
        </row>
        <row r="148">
          <cell r="H148">
            <v>4681</v>
          </cell>
        </row>
        <row r="151">
          <cell r="H151">
            <v>6100</v>
          </cell>
        </row>
        <row r="152">
          <cell r="H152">
            <v>23230</v>
          </cell>
        </row>
        <row r="153">
          <cell r="H153">
            <v>21436</v>
          </cell>
        </row>
        <row r="154">
          <cell r="H154">
            <v>9380</v>
          </cell>
        </row>
        <row r="155">
          <cell r="H155">
            <v>4941</v>
          </cell>
        </row>
        <row r="156">
          <cell r="H156">
            <v>2378</v>
          </cell>
        </row>
        <row r="159">
          <cell r="H159">
            <v>17870</v>
          </cell>
        </row>
        <row r="160">
          <cell r="H160">
            <v>12717</v>
          </cell>
        </row>
        <row r="161">
          <cell r="H161">
            <v>13506</v>
          </cell>
        </row>
        <row r="162">
          <cell r="H162">
            <v>9822</v>
          </cell>
        </row>
        <row r="163">
          <cell r="H163">
            <v>13550</v>
          </cell>
        </row>
        <row r="166">
          <cell r="H166">
            <v>11156</v>
          </cell>
        </row>
        <row r="167">
          <cell r="H167">
            <v>3452</v>
          </cell>
        </row>
        <row r="168">
          <cell r="H168">
            <v>27176</v>
          </cell>
        </row>
        <row r="169">
          <cell r="H169">
            <v>25681</v>
          </cell>
        </row>
      </sheetData>
      <sheetData sheetId="1">
        <row r="85">
          <cell r="H85">
            <v>8036</v>
          </cell>
        </row>
        <row r="86">
          <cell r="H86">
            <v>7603</v>
          </cell>
        </row>
        <row r="87">
          <cell r="H87">
            <v>15639</v>
          </cell>
        </row>
        <row r="96">
          <cell r="H96">
            <v>479</v>
          </cell>
        </row>
        <row r="97">
          <cell r="H97">
            <v>2250</v>
          </cell>
        </row>
        <row r="98">
          <cell r="H98">
            <v>4611</v>
          </cell>
        </row>
        <row r="99">
          <cell r="H99">
            <v>3675</v>
          </cell>
        </row>
        <row r="100">
          <cell r="H100">
            <v>3450</v>
          </cell>
        </row>
        <row r="101">
          <cell r="H101">
            <v>1174</v>
          </cell>
        </row>
        <row r="102">
          <cell r="H102">
            <v>15639</v>
          </cell>
        </row>
        <row r="104">
          <cell r="H104">
            <v>1564</v>
          </cell>
        </row>
        <row r="105">
          <cell r="H105">
            <v>5623</v>
          </cell>
        </row>
        <row r="106">
          <cell r="H106">
            <v>4531</v>
          </cell>
        </row>
        <row r="107">
          <cell r="H107">
            <v>2165</v>
          </cell>
        </row>
        <row r="108">
          <cell r="H108">
            <v>1049</v>
          </cell>
        </row>
        <row r="109">
          <cell r="H109">
            <v>707</v>
          </cell>
        </row>
        <row r="110">
          <cell r="H110">
            <v>15639</v>
          </cell>
        </row>
        <row r="117">
          <cell r="W117">
            <v>4381</v>
          </cell>
        </row>
        <row r="118">
          <cell r="W118">
            <v>2627</v>
          </cell>
        </row>
        <row r="119">
          <cell r="W119">
            <v>3356</v>
          </cell>
        </row>
        <row r="120">
          <cell r="W120">
            <v>2835</v>
          </cell>
        </row>
        <row r="121">
          <cell r="W121">
            <v>2440</v>
          </cell>
        </row>
        <row r="123">
          <cell r="W123">
            <v>15639</v>
          </cell>
        </row>
        <row r="125">
          <cell r="H125">
            <v>3207</v>
          </cell>
        </row>
        <row r="126">
          <cell r="H126">
            <v>1331</v>
          </cell>
        </row>
        <row r="127">
          <cell r="H127">
            <v>5625</v>
          </cell>
        </row>
        <row r="128">
          <cell r="H128">
            <v>5476</v>
          </cell>
        </row>
        <row r="129">
          <cell r="H129">
            <v>15639</v>
          </cell>
        </row>
        <row r="132">
          <cell r="H132">
            <v>10892</v>
          </cell>
        </row>
        <row r="133">
          <cell r="H133">
            <v>9779</v>
          </cell>
        </row>
        <row r="143">
          <cell r="H143">
            <v>529</v>
          </cell>
        </row>
        <row r="144">
          <cell r="H144">
            <v>2954</v>
          </cell>
        </row>
        <row r="145">
          <cell r="H145">
            <v>5833</v>
          </cell>
        </row>
        <row r="146">
          <cell r="H146">
            <v>5086</v>
          </cell>
        </row>
        <row r="147">
          <cell r="H147">
            <v>4711</v>
          </cell>
        </row>
        <row r="148">
          <cell r="H148">
            <v>1558</v>
          </cell>
        </row>
        <row r="151">
          <cell r="H151">
            <v>1486</v>
          </cell>
        </row>
        <row r="152">
          <cell r="H152">
            <v>6401</v>
          </cell>
        </row>
        <row r="153">
          <cell r="H153">
            <v>6722</v>
          </cell>
        </row>
        <row r="154">
          <cell r="H154">
            <v>3446</v>
          </cell>
        </row>
        <row r="155">
          <cell r="H155">
            <v>1611</v>
          </cell>
        </row>
        <row r="156">
          <cell r="H156">
            <v>1005</v>
          </cell>
        </row>
        <row r="159">
          <cell r="H159">
            <v>6380</v>
          </cell>
        </row>
        <row r="160">
          <cell r="H160">
            <v>4929</v>
          </cell>
        </row>
        <row r="161">
          <cell r="H161">
            <v>4890</v>
          </cell>
        </row>
        <row r="162">
          <cell r="H162">
            <v>2392</v>
          </cell>
        </row>
        <row r="163">
          <cell r="H163">
            <v>2080</v>
          </cell>
        </row>
        <row r="166">
          <cell r="H166">
            <v>5981</v>
          </cell>
        </row>
        <row r="167">
          <cell r="H167">
            <v>1569</v>
          </cell>
        </row>
        <row r="168">
          <cell r="H168">
            <v>5460</v>
          </cell>
        </row>
        <row r="169">
          <cell r="H169">
            <v>7661</v>
          </cell>
        </row>
      </sheetData>
      <sheetData sheetId="2">
        <row r="61">
          <cell r="J61">
            <v>15242</v>
          </cell>
        </row>
        <row r="82">
          <cell r="J82">
            <v>15242</v>
          </cell>
        </row>
        <row r="85">
          <cell r="H85">
            <v>8242</v>
          </cell>
        </row>
        <row r="86">
          <cell r="H86">
            <v>7414</v>
          </cell>
        </row>
        <row r="87">
          <cell r="H87">
            <v>15656</v>
          </cell>
        </row>
        <row r="96">
          <cell r="H96">
            <v>648</v>
          </cell>
        </row>
        <row r="97">
          <cell r="H97">
            <v>2055</v>
          </cell>
        </row>
        <row r="98">
          <cell r="H98">
            <v>4181</v>
          </cell>
        </row>
        <row r="99">
          <cell r="H99">
            <v>3701</v>
          </cell>
        </row>
        <row r="100">
          <cell r="H100">
            <v>3763</v>
          </cell>
        </row>
        <row r="101">
          <cell r="H101">
            <v>1308</v>
          </cell>
        </row>
        <row r="102">
          <cell r="H102">
            <v>15656</v>
          </cell>
        </row>
        <row r="104">
          <cell r="H104">
            <v>1393</v>
          </cell>
        </row>
        <row r="105">
          <cell r="H105">
            <v>6213</v>
          </cell>
        </row>
        <row r="106">
          <cell r="H106">
            <v>4340</v>
          </cell>
        </row>
        <row r="107">
          <cell r="H107">
            <v>2152</v>
          </cell>
        </row>
        <row r="108">
          <cell r="H108">
            <v>1142</v>
          </cell>
        </row>
        <row r="109">
          <cell r="H109">
            <v>416</v>
          </cell>
        </row>
        <row r="110">
          <cell r="H110">
            <v>15656</v>
          </cell>
        </row>
        <row r="117">
          <cell r="W117">
            <v>3925</v>
          </cell>
        </row>
        <row r="118">
          <cell r="W118">
            <v>2290</v>
          </cell>
        </row>
        <row r="119">
          <cell r="W119">
            <v>3086</v>
          </cell>
        </row>
        <row r="120">
          <cell r="W120">
            <v>3175</v>
          </cell>
        </row>
        <row r="121">
          <cell r="W121">
            <v>3180</v>
          </cell>
        </row>
        <row r="123">
          <cell r="W123">
            <v>15656</v>
          </cell>
        </row>
        <row r="125">
          <cell r="H125">
            <v>2248</v>
          </cell>
        </row>
        <row r="126">
          <cell r="H126">
            <v>1074</v>
          </cell>
        </row>
        <row r="127">
          <cell r="H127">
            <v>6348</v>
          </cell>
        </row>
        <row r="128">
          <cell r="H128">
            <v>5986</v>
          </cell>
        </row>
        <row r="129">
          <cell r="H129">
            <v>15656</v>
          </cell>
        </row>
        <row r="132">
          <cell r="H132">
            <v>9906</v>
          </cell>
        </row>
        <row r="133">
          <cell r="H133">
            <v>8563</v>
          </cell>
        </row>
        <row r="143">
          <cell r="H143">
            <v>636</v>
          </cell>
        </row>
        <row r="144">
          <cell r="H144">
            <v>2564</v>
          </cell>
        </row>
        <row r="145">
          <cell r="H145">
            <v>4844</v>
          </cell>
        </row>
        <row r="146">
          <cell r="H146">
            <v>4349</v>
          </cell>
        </row>
        <row r="147">
          <cell r="H147">
            <v>4508</v>
          </cell>
        </row>
        <row r="148">
          <cell r="H148">
            <v>1568</v>
          </cell>
        </row>
        <row r="151">
          <cell r="H151">
            <v>1221</v>
          </cell>
        </row>
        <row r="152">
          <cell r="H152">
            <v>6780</v>
          </cell>
        </row>
        <row r="153">
          <cell r="H153">
            <v>5646</v>
          </cell>
        </row>
        <row r="154">
          <cell r="H154">
            <v>2871</v>
          </cell>
        </row>
        <row r="155">
          <cell r="H155">
            <v>1436</v>
          </cell>
        </row>
        <row r="156">
          <cell r="H156">
            <v>515</v>
          </cell>
        </row>
        <row r="159">
          <cell r="H159">
            <v>4858</v>
          </cell>
        </row>
        <row r="160">
          <cell r="H160">
            <v>3629</v>
          </cell>
        </row>
        <row r="161">
          <cell r="H161">
            <v>4339</v>
          </cell>
        </row>
        <row r="162">
          <cell r="H162">
            <v>2608</v>
          </cell>
        </row>
        <row r="163">
          <cell r="H163">
            <v>3035</v>
          </cell>
        </row>
        <row r="166">
          <cell r="H166">
            <v>3899</v>
          </cell>
        </row>
        <row r="167">
          <cell r="H167">
            <v>1151</v>
          </cell>
        </row>
        <row r="168">
          <cell r="H168">
            <v>5547</v>
          </cell>
        </row>
        <row r="169">
          <cell r="H169">
            <v>7872</v>
          </cell>
        </row>
      </sheetData>
      <sheetData sheetId="3">
        <row r="46">
          <cell r="M46">
            <v>93915</v>
          </cell>
        </row>
        <row r="85">
          <cell r="H85">
            <v>48117</v>
          </cell>
        </row>
        <row r="86">
          <cell r="H86">
            <v>41865</v>
          </cell>
        </row>
        <row r="87">
          <cell r="H87">
            <v>89982</v>
          </cell>
        </row>
        <row r="96">
          <cell r="H96">
            <v>3441</v>
          </cell>
        </row>
        <row r="97">
          <cell r="H97">
            <v>13206</v>
          </cell>
        </row>
        <row r="98">
          <cell r="H98">
            <v>24465</v>
          </cell>
        </row>
        <row r="99">
          <cell r="H99">
            <v>22053</v>
          </cell>
        </row>
        <row r="100">
          <cell r="H100">
            <v>20540</v>
          </cell>
        </row>
        <row r="101">
          <cell r="H101">
            <v>6277</v>
          </cell>
        </row>
        <row r="102">
          <cell r="G102">
            <v>88346</v>
          </cell>
          <cell r="H102">
            <v>89982</v>
          </cell>
        </row>
        <row r="104">
          <cell r="H104">
            <v>9403</v>
          </cell>
        </row>
        <row r="105">
          <cell r="H105">
            <v>34302</v>
          </cell>
        </row>
        <row r="106">
          <cell r="H106">
            <v>26171</v>
          </cell>
        </row>
        <row r="107">
          <cell r="H107">
            <v>11103</v>
          </cell>
        </row>
        <row r="108">
          <cell r="H108">
            <v>6009</v>
          </cell>
        </row>
        <row r="109">
          <cell r="H109">
            <v>2994</v>
          </cell>
        </row>
        <row r="110">
          <cell r="H110">
            <v>89982</v>
          </cell>
        </row>
        <row r="117">
          <cell r="Z117">
            <v>22605</v>
          </cell>
        </row>
        <row r="118">
          <cell r="Z118">
            <v>12221</v>
          </cell>
        </row>
        <row r="119">
          <cell r="Z119">
            <v>17306</v>
          </cell>
        </row>
        <row r="120">
          <cell r="Z120">
            <v>17866</v>
          </cell>
        </row>
        <row r="121">
          <cell r="Z121">
            <v>19984</v>
          </cell>
        </row>
        <row r="123">
          <cell r="Z123">
            <v>89982</v>
          </cell>
        </row>
        <row r="125">
          <cell r="H125">
            <v>12296</v>
          </cell>
        </row>
        <row r="126">
          <cell r="H126">
            <v>5988</v>
          </cell>
        </row>
        <row r="127">
          <cell r="H127">
            <v>40595</v>
          </cell>
        </row>
        <row r="128">
          <cell r="H128">
            <v>31103</v>
          </cell>
        </row>
        <row r="129">
          <cell r="H129">
            <v>89982</v>
          </cell>
        </row>
        <row r="132">
          <cell r="H132">
            <v>57442</v>
          </cell>
        </row>
        <row r="133">
          <cell r="H133">
            <v>49163</v>
          </cell>
        </row>
        <row r="143">
          <cell r="H143">
            <v>3460</v>
          </cell>
        </row>
        <row r="144">
          <cell r="H144">
            <v>16104</v>
          </cell>
        </row>
        <row r="145">
          <cell r="H145">
            <v>28183</v>
          </cell>
        </row>
        <row r="146">
          <cell r="H146">
            <v>26117</v>
          </cell>
        </row>
        <row r="147">
          <cell r="H147">
            <v>24934</v>
          </cell>
        </row>
        <row r="148">
          <cell r="H148">
            <v>7807</v>
          </cell>
        </row>
        <row r="151">
          <cell r="H151">
            <v>8807</v>
          </cell>
        </row>
        <row r="152">
          <cell r="H152">
            <v>36411</v>
          </cell>
        </row>
        <row r="153">
          <cell r="H153">
            <v>33804</v>
          </cell>
        </row>
        <row r="154">
          <cell r="H154">
            <v>15697</v>
          </cell>
        </row>
        <row r="155">
          <cell r="H155">
            <v>7988</v>
          </cell>
        </row>
        <row r="156">
          <cell r="H156">
            <v>3898</v>
          </cell>
        </row>
        <row r="159">
          <cell r="H159">
            <v>29108</v>
          </cell>
        </row>
        <row r="160">
          <cell r="H160">
            <v>21275</v>
          </cell>
        </row>
        <row r="161">
          <cell r="H161">
            <v>22735</v>
          </cell>
        </row>
        <row r="162">
          <cell r="H162">
            <v>14822</v>
          </cell>
        </row>
        <row r="163">
          <cell r="H163">
            <v>18665</v>
          </cell>
        </row>
        <row r="166">
          <cell r="H166">
            <v>21036</v>
          </cell>
        </row>
        <row r="167">
          <cell r="H167">
            <v>6172</v>
          </cell>
        </row>
        <row r="168">
          <cell r="H168">
            <v>38183</v>
          </cell>
        </row>
        <row r="169">
          <cell r="H169">
            <v>41214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69">
          <cell r="H69">
            <v>15395</v>
          </cell>
        </row>
        <row r="70">
          <cell r="H70">
            <v>3787</v>
          </cell>
        </row>
        <row r="71">
          <cell r="H71">
            <v>6264</v>
          </cell>
        </row>
        <row r="72">
          <cell r="H72">
            <v>1727</v>
          </cell>
        </row>
        <row r="73">
          <cell r="H73">
            <v>2270</v>
          </cell>
        </row>
        <row r="74">
          <cell r="H74">
            <v>6233</v>
          </cell>
        </row>
        <row r="75">
          <cell r="H75">
            <v>2856</v>
          </cell>
        </row>
        <row r="76">
          <cell r="H76">
            <v>3932</v>
          </cell>
        </row>
        <row r="77">
          <cell r="H77">
            <v>4275</v>
          </cell>
        </row>
        <row r="78">
          <cell r="H78">
            <v>3868</v>
          </cell>
        </row>
        <row r="79">
          <cell r="H79">
            <v>2659</v>
          </cell>
        </row>
        <row r="80">
          <cell r="H80">
            <v>1294</v>
          </cell>
        </row>
        <row r="81">
          <cell r="H81">
            <v>1256</v>
          </cell>
        </row>
        <row r="82">
          <cell r="H82">
            <v>1183</v>
          </cell>
        </row>
        <row r="83">
          <cell r="H83">
            <v>1688</v>
          </cell>
        </row>
        <row r="85">
          <cell r="H85">
            <v>4706</v>
          </cell>
        </row>
        <row r="86">
          <cell r="H86">
            <v>3043</v>
          </cell>
        </row>
        <row r="87">
          <cell r="H87">
            <v>1712</v>
          </cell>
        </row>
        <row r="88">
          <cell r="H88">
            <v>3267</v>
          </cell>
        </row>
        <row r="89">
          <cell r="H89">
            <v>1861</v>
          </cell>
        </row>
        <row r="90">
          <cell r="H90">
            <v>1050</v>
          </cell>
        </row>
        <row r="92">
          <cell r="H92">
            <v>6161</v>
          </cell>
        </row>
        <row r="93">
          <cell r="H93">
            <v>2181</v>
          </cell>
        </row>
        <row r="94">
          <cell r="H94">
            <v>1882</v>
          </cell>
        </row>
        <row r="95">
          <cell r="H95">
            <v>1881</v>
          </cell>
        </row>
        <row r="96">
          <cell r="H96">
            <v>2316</v>
          </cell>
        </row>
        <row r="97">
          <cell r="H97">
            <v>1235</v>
          </cell>
        </row>
        <row r="102">
          <cell r="G102">
            <v>17925</v>
          </cell>
          <cell r="H102">
            <v>18573</v>
          </cell>
        </row>
        <row r="103">
          <cell r="G103">
            <v>3365</v>
          </cell>
          <cell r="H103">
            <v>3300</v>
          </cell>
        </row>
        <row r="104">
          <cell r="G104">
            <v>7885</v>
          </cell>
          <cell r="H104">
            <v>8132</v>
          </cell>
        </row>
        <row r="105">
          <cell r="G105">
            <v>2268</v>
          </cell>
          <cell r="H105">
            <v>2344</v>
          </cell>
        </row>
        <row r="106">
          <cell r="G106">
            <v>2805</v>
          </cell>
          <cell r="H106">
            <v>2904</v>
          </cell>
        </row>
        <row r="107">
          <cell r="G107">
            <v>7354</v>
          </cell>
          <cell r="H107">
            <v>7296</v>
          </cell>
        </row>
        <row r="108">
          <cell r="G108">
            <v>3141</v>
          </cell>
          <cell r="H108">
            <v>3159</v>
          </cell>
        </row>
        <row r="109">
          <cell r="G109">
            <v>4183</v>
          </cell>
          <cell r="H109">
            <v>4320</v>
          </cell>
        </row>
        <row r="110">
          <cell r="G110">
            <v>4912</v>
          </cell>
          <cell r="H110">
            <v>4921</v>
          </cell>
        </row>
        <row r="111">
          <cell r="G111">
            <v>4181</v>
          </cell>
          <cell r="H111">
            <v>4230</v>
          </cell>
        </row>
        <row r="112">
          <cell r="G112">
            <v>2590</v>
          </cell>
          <cell r="H112">
            <v>2716</v>
          </cell>
        </row>
        <row r="113">
          <cell r="G113">
            <v>1185</v>
          </cell>
          <cell r="H113">
            <v>1198</v>
          </cell>
        </row>
        <row r="114">
          <cell r="G114">
            <v>1351</v>
          </cell>
          <cell r="H114">
            <v>1388</v>
          </cell>
        </row>
        <row r="115">
          <cell r="G115">
            <v>1338</v>
          </cell>
          <cell r="H115">
            <v>1331</v>
          </cell>
        </row>
        <row r="116">
          <cell r="G116">
            <v>1733</v>
          </cell>
          <cell r="H116">
            <v>1653</v>
          </cell>
        </row>
        <row r="118">
          <cell r="G118">
            <v>6894</v>
          </cell>
          <cell r="H118">
            <v>6989</v>
          </cell>
        </row>
        <row r="119">
          <cell r="G119">
            <v>4134</v>
          </cell>
          <cell r="H119">
            <v>4202</v>
          </cell>
        </row>
        <row r="120">
          <cell r="G120">
            <v>2729</v>
          </cell>
          <cell r="H120">
            <v>2933</v>
          </cell>
        </row>
        <row r="121">
          <cell r="G121">
            <v>3655</v>
          </cell>
          <cell r="H121">
            <v>3374</v>
          </cell>
        </row>
        <row r="122">
          <cell r="G122">
            <v>2128</v>
          </cell>
          <cell r="H122">
            <v>2161</v>
          </cell>
        </row>
        <row r="123">
          <cell r="G123">
            <v>973</v>
          </cell>
          <cell r="H123">
            <v>1012</v>
          </cell>
        </row>
        <row r="125">
          <cell r="G125">
            <v>6747</v>
          </cell>
          <cell r="H125">
            <v>6729</v>
          </cell>
        </row>
        <row r="126">
          <cell r="G126">
            <v>2758</v>
          </cell>
          <cell r="H126">
            <v>2899</v>
          </cell>
        </row>
        <row r="127">
          <cell r="G127">
            <v>2602</v>
          </cell>
          <cell r="H127">
            <v>2625</v>
          </cell>
        </row>
        <row r="128">
          <cell r="G128">
            <v>2047</v>
          </cell>
          <cell r="H128">
            <v>1952</v>
          </cell>
        </row>
        <row r="129">
          <cell r="G129">
            <v>2706</v>
          </cell>
          <cell r="H129">
            <v>2608</v>
          </cell>
        </row>
        <row r="130">
          <cell r="G130">
            <v>1622</v>
          </cell>
          <cell r="H130">
            <v>1656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69">
          <cell r="H69">
            <v>1559</v>
          </cell>
        </row>
        <row r="70">
          <cell r="H70">
            <v>510</v>
          </cell>
        </row>
        <row r="71">
          <cell r="H71">
            <v>957</v>
          </cell>
        </row>
        <row r="72">
          <cell r="H72">
            <v>200</v>
          </cell>
        </row>
        <row r="73">
          <cell r="H73">
            <v>303</v>
          </cell>
        </row>
        <row r="74">
          <cell r="H74">
            <v>676</v>
          </cell>
        </row>
        <row r="75">
          <cell r="H75">
            <v>363</v>
          </cell>
        </row>
        <row r="76">
          <cell r="H76">
            <v>540</v>
          </cell>
        </row>
        <row r="77">
          <cell r="H77">
            <v>693</v>
          </cell>
        </row>
        <row r="78">
          <cell r="H78">
            <v>617</v>
          </cell>
        </row>
        <row r="79">
          <cell r="H79">
            <v>322</v>
          </cell>
        </row>
        <row r="80">
          <cell r="H80">
            <v>176</v>
          </cell>
        </row>
        <row r="81">
          <cell r="H81">
            <v>180</v>
          </cell>
        </row>
        <row r="82">
          <cell r="H82">
            <v>135</v>
          </cell>
        </row>
        <row r="83">
          <cell r="H83">
            <v>210</v>
          </cell>
        </row>
        <row r="85">
          <cell r="H85">
            <v>544</v>
          </cell>
        </row>
        <row r="86">
          <cell r="H86">
            <v>330</v>
          </cell>
        </row>
        <row r="87">
          <cell r="H87">
            <v>162</v>
          </cell>
        </row>
        <row r="88">
          <cell r="H88">
            <v>342</v>
          </cell>
        </row>
        <row r="89">
          <cell r="H89">
            <v>218</v>
          </cell>
        </row>
        <row r="90">
          <cell r="H90">
            <v>98</v>
          </cell>
        </row>
        <row r="92">
          <cell r="H92">
            <v>783</v>
          </cell>
        </row>
        <row r="93">
          <cell r="H93">
            <v>249</v>
          </cell>
        </row>
        <row r="94">
          <cell r="H94">
            <v>199</v>
          </cell>
        </row>
        <row r="95">
          <cell r="H95">
            <v>238</v>
          </cell>
        </row>
        <row r="96">
          <cell r="H96">
            <v>267</v>
          </cell>
        </row>
        <row r="97">
          <cell r="H97">
            <v>150</v>
          </cell>
        </row>
        <row r="102">
          <cell r="G102">
            <v>1456</v>
          </cell>
          <cell r="H102">
            <v>1881</v>
          </cell>
        </row>
        <row r="103">
          <cell r="G103">
            <v>423</v>
          </cell>
          <cell r="H103">
            <v>464</v>
          </cell>
        </row>
        <row r="104">
          <cell r="G104">
            <v>930</v>
          </cell>
          <cell r="H104">
            <v>1105</v>
          </cell>
        </row>
        <row r="105">
          <cell r="G105">
            <v>174</v>
          </cell>
          <cell r="H105">
            <v>224</v>
          </cell>
        </row>
        <row r="106">
          <cell r="G106">
            <v>246</v>
          </cell>
          <cell r="H106">
            <v>334</v>
          </cell>
        </row>
        <row r="107">
          <cell r="G107">
            <v>720</v>
          </cell>
          <cell r="H107">
            <v>814</v>
          </cell>
        </row>
        <row r="108">
          <cell r="G108">
            <v>301</v>
          </cell>
          <cell r="H108">
            <v>350</v>
          </cell>
        </row>
        <row r="109">
          <cell r="G109">
            <v>454</v>
          </cell>
          <cell r="H109">
            <v>555</v>
          </cell>
        </row>
        <row r="110">
          <cell r="G110">
            <v>641</v>
          </cell>
          <cell r="H110">
            <v>752</v>
          </cell>
        </row>
        <row r="111">
          <cell r="G111">
            <v>480</v>
          </cell>
          <cell r="H111">
            <v>567</v>
          </cell>
        </row>
        <row r="112">
          <cell r="G112">
            <v>277</v>
          </cell>
          <cell r="H112">
            <v>351</v>
          </cell>
        </row>
        <row r="113">
          <cell r="G113">
            <v>128</v>
          </cell>
          <cell r="H113">
            <v>154</v>
          </cell>
        </row>
        <row r="114">
          <cell r="G114">
            <v>163</v>
          </cell>
          <cell r="H114">
            <v>203</v>
          </cell>
        </row>
        <row r="115">
          <cell r="G115">
            <v>132</v>
          </cell>
          <cell r="H115">
            <v>148</v>
          </cell>
        </row>
        <row r="116">
          <cell r="G116">
            <v>196</v>
          </cell>
          <cell r="H116">
            <v>219</v>
          </cell>
        </row>
        <row r="118">
          <cell r="G118">
            <v>479</v>
          </cell>
          <cell r="H118">
            <v>565</v>
          </cell>
        </row>
        <row r="119">
          <cell r="G119">
            <v>365</v>
          </cell>
          <cell r="H119">
            <v>428</v>
          </cell>
        </row>
        <row r="120">
          <cell r="G120">
            <v>129</v>
          </cell>
          <cell r="H120">
            <v>214</v>
          </cell>
        </row>
        <row r="121">
          <cell r="G121">
            <v>324</v>
          </cell>
          <cell r="H121">
            <v>367</v>
          </cell>
        </row>
        <row r="122">
          <cell r="G122">
            <v>225</v>
          </cell>
          <cell r="H122">
            <v>265</v>
          </cell>
        </row>
        <row r="123">
          <cell r="G123">
            <v>85</v>
          </cell>
          <cell r="H123">
            <v>95</v>
          </cell>
        </row>
        <row r="125">
          <cell r="G125">
            <v>705</v>
          </cell>
          <cell r="H125">
            <v>791</v>
          </cell>
        </row>
        <row r="126">
          <cell r="G126">
            <v>282</v>
          </cell>
          <cell r="H126">
            <v>340</v>
          </cell>
        </row>
        <row r="127">
          <cell r="G127">
            <v>189</v>
          </cell>
          <cell r="H127">
            <v>237</v>
          </cell>
        </row>
        <row r="128">
          <cell r="G128">
            <v>258</v>
          </cell>
          <cell r="H128">
            <v>283</v>
          </cell>
        </row>
        <row r="129">
          <cell r="G129">
            <v>255</v>
          </cell>
          <cell r="H129">
            <v>268</v>
          </cell>
        </row>
        <row r="130">
          <cell r="G130">
            <v>151</v>
          </cell>
          <cell r="H130">
            <v>179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adattar"/>
      <sheetName val="Munka1"/>
    </sheetNames>
    <sheetDataSet>
      <sheetData sheetId="3">
        <row r="250">
          <cell r="B250">
            <v>123</v>
          </cell>
          <cell r="C250">
            <v>193</v>
          </cell>
        </row>
        <row r="251">
          <cell r="B251">
            <v>19</v>
          </cell>
          <cell r="C251">
            <v>160</v>
          </cell>
        </row>
        <row r="252">
          <cell r="B252">
            <v>51</v>
          </cell>
          <cell r="C252">
            <v>208</v>
          </cell>
        </row>
        <row r="253">
          <cell r="B253">
            <v>7</v>
          </cell>
          <cell r="C253">
            <v>24</v>
          </cell>
        </row>
        <row r="254">
          <cell r="B254">
            <v>5</v>
          </cell>
          <cell r="C254">
            <v>151</v>
          </cell>
        </row>
        <row r="255">
          <cell r="B255">
            <v>30</v>
          </cell>
          <cell r="C255">
            <v>235</v>
          </cell>
        </row>
        <row r="256">
          <cell r="B256">
            <v>37</v>
          </cell>
          <cell r="C256">
            <v>115</v>
          </cell>
        </row>
        <row r="257">
          <cell r="B257">
            <v>1</v>
          </cell>
          <cell r="C257">
            <v>234</v>
          </cell>
        </row>
        <row r="258">
          <cell r="B258">
            <v>41</v>
          </cell>
          <cell r="C258">
            <v>212</v>
          </cell>
        </row>
        <row r="259">
          <cell r="B259">
            <v>29</v>
          </cell>
          <cell r="C259">
            <v>250</v>
          </cell>
        </row>
        <row r="260">
          <cell r="B260">
            <v>22</v>
          </cell>
          <cell r="C260">
            <v>92</v>
          </cell>
        </row>
        <row r="261">
          <cell r="B261">
            <v>9</v>
          </cell>
          <cell r="C261">
            <v>39</v>
          </cell>
        </row>
        <row r="262">
          <cell r="B262">
            <v>2</v>
          </cell>
          <cell r="C262">
            <v>72</v>
          </cell>
        </row>
        <row r="263">
          <cell r="B263">
            <v>9</v>
          </cell>
          <cell r="C263">
            <v>13</v>
          </cell>
        </row>
        <row r="264">
          <cell r="B264">
            <v>21</v>
          </cell>
          <cell r="C264">
            <v>127</v>
          </cell>
        </row>
        <row r="266">
          <cell r="B266">
            <v>132</v>
          </cell>
          <cell r="C266">
            <v>52</v>
          </cell>
        </row>
        <row r="267">
          <cell r="B267">
            <v>86</v>
          </cell>
          <cell r="C267">
            <v>82</v>
          </cell>
        </row>
        <row r="268">
          <cell r="B268">
            <v>90</v>
          </cell>
          <cell r="C268">
            <v>27</v>
          </cell>
        </row>
        <row r="269">
          <cell r="B269">
            <v>9</v>
          </cell>
          <cell r="C269">
            <v>304</v>
          </cell>
        </row>
        <row r="270">
          <cell r="B270">
            <v>2</v>
          </cell>
          <cell r="C270">
            <v>42</v>
          </cell>
        </row>
        <row r="271">
          <cell r="B271">
            <v>11</v>
          </cell>
          <cell r="C271">
            <v>5</v>
          </cell>
        </row>
        <row r="273">
          <cell r="B273">
            <v>14</v>
          </cell>
          <cell r="C273">
            <v>355</v>
          </cell>
        </row>
        <row r="274">
          <cell r="B274">
            <v>56</v>
          </cell>
          <cell r="C274">
            <v>47</v>
          </cell>
        </row>
        <row r="275">
          <cell r="B275">
            <v>10</v>
          </cell>
          <cell r="C275">
            <v>66</v>
          </cell>
        </row>
        <row r="276">
          <cell r="B276">
            <v>14</v>
          </cell>
          <cell r="C276">
            <v>61</v>
          </cell>
        </row>
        <row r="277">
          <cell r="B277">
            <v>18</v>
          </cell>
          <cell r="C277">
            <v>65</v>
          </cell>
        </row>
        <row r="278">
          <cell r="B278">
            <v>38</v>
          </cell>
          <cell r="C278">
            <v>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0">
        <row r="113">
          <cell r="G113">
            <v>366</v>
          </cell>
          <cell r="H113">
            <v>206</v>
          </cell>
        </row>
        <row r="114">
          <cell r="G114">
            <v>136</v>
          </cell>
          <cell r="H114">
            <v>48</v>
          </cell>
        </row>
        <row r="115">
          <cell r="G115">
            <v>475</v>
          </cell>
          <cell r="H115">
            <v>432</v>
          </cell>
        </row>
        <row r="116">
          <cell r="G116">
            <v>11</v>
          </cell>
          <cell r="H116">
            <v>17</v>
          </cell>
        </row>
        <row r="117">
          <cell r="G117">
            <v>84</v>
          </cell>
          <cell r="H117">
            <v>115</v>
          </cell>
        </row>
        <row r="118">
          <cell r="G118">
            <v>552</v>
          </cell>
          <cell r="H118">
            <v>440</v>
          </cell>
        </row>
        <row r="119">
          <cell r="G119">
            <v>165</v>
          </cell>
          <cell r="H119">
            <v>124</v>
          </cell>
        </row>
        <row r="120">
          <cell r="G120">
            <v>232</v>
          </cell>
          <cell r="H120">
            <v>198</v>
          </cell>
        </row>
        <row r="121">
          <cell r="G121">
            <v>242</v>
          </cell>
          <cell r="H121">
            <v>196</v>
          </cell>
        </row>
        <row r="122">
          <cell r="G122">
            <v>419</v>
          </cell>
          <cell r="H122">
            <v>290</v>
          </cell>
        </row>
        <row r="123">
          <cell r="G123">
            <v>25</v>
          </cell>
          <cell r="H123">
            <v>80</v>
          </cell>
        </row>
        <row r="124">
          <cell r="G124">
            <v>34</v>
          </cell>
          <cell r="H124">
            <v>27</v>
          </cell>
        </row>
        <row r="125">
          <cell r="G125">
            <v>21</v>
          </cell>
          <cell r="H125">
            <v>52</v>
          </cell>
        </row>
        <row r="126">
          <cell r="G126">
            <v>33</v>
          </cell>
          <cell r="H126">
            <v>9</v>
          </cell>
        </row>
        <row r="127">
          <cell r="G127">
            <v>32</v>
          </cell>
          <cell r="H127">
            <v>50</v>
          </cell>
        </row>
        <row r="130">
          <cell r="G130">
            <v>152</v>
          </cell>
          <cell r="H130">
            <v>84</v>
          </cell>
        </row>
        <row r="131">
          <cell r="G131">
            <v>77</v>
          </cell>
          <cell r="H131">
            <v>29</v>
          </cell>
        </row>
        <row r="132">
          <cell r="G132">
            <v>62</v>
          </cell>
          <cell r="H132">
            <v>64</v>
          </cell>
        </row>
        <row r="133">
          <cell r="G133">
            <v>351</v>
          </cell>
          <cell r="H133">
            <v>225</v>
          </cell>
        </row>
        <row r="134">
          <cell r="G134">
            <v>45</v>
          </cell>
          <cell r="H134">
            <v>50</v>
          </cell>
        </row>
        <row r="135">
          <cell r="G135">
            <v>4</v>
          </cell>
          <cell r="H135">
            <v>2</v>
          </cell>
        </row>
        <row r="138">
          <cell r="G138">
            <v>216</v>
          </cell>
          <cell r="H138">
            <v>191</v>
          </cell>
        </row>
        <row r="139">
          <cell r="G139">
            <v>121</v>
          </cell>
          <cell r="H139">
            <v>140</v>
          </cell>
        </row>
        <row r="140">
          <cell r="G140">
            <v>55</v>
          </cell>
          <cell r="H140">
            <v>45</v>
          </cell>
        </row>
        <row r="141">
          <cell r="G141">
            <v>12</v>
          </cell>
          <cell r="H141">
            <v>30</v>
          </cell>
        </row>
        <row r="142">
          <cell r="G142">
            <v>61</v>
          </cell>
          <cell r="H142">
            <v>65</v>
          </cell>
        </row>
        <row r="143">
          <cell r="G143">
            <v>18</v>
          </cell>
          <cell r="H143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I8" sqref="I8"/>
      <selection pane="topRight" activeCell="Q47" sqref="Q4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2" t="s">
        <v>0</v>
      </c>
      <c r="B1" s="132"/>
      <c r="C1" s="132"/>
      <c r="D1" s="132"/>
      <c r="E1" s="132"/>
      <c r="F1" s="132"/>
    </row>
    <row r="2" spans="1:6" ht="15.75">
      <c r="A2" s="132" t="s">
        <v>73</v>
      </c>
      <c r="B2" s="132"/>
      <c r="C2" s="132"/>
      <c r="D2" s="132"/>
      <c r="E2" s="132"/>
      <c r="F2" s="132"/>
    </row>
    <row r="3" spans="1:6" ht="15.75">
      <c r="A3" s="133" t="s">
        <v>117</v>
      </c>
      <c r="B3" s="133"/>
      <c r="C3" s="133"/>
      <c r="D3" s="133"/>
      <c r="E3" s="133"/>
      <c r="F3" s="133"/>
    </row>
    <row r="4" spans="2:6" ht="15.75">
      <c r="B4" s="3"/>
      <c r="C4" s="4"/>
      <c r="D4" s="9"/>
      <c r="E4" s="9"/>
      <c r="F4" s="9"/>
    </row>
    <row r="5" spans="1:6" ht="14.25">
      <c r="A5" s="144" t="s">
        <v>34</v>
      </c>
      <c r="B5" s="139" t="s">
        <v>39</v>
      </c>
      <c r="C5" s="140"/>
      <c r="D5" s="140"/>
      <c r="E5" s="140"/>
      <c r="F5" s="141"/>
    </row>
    <row r="6" spans="1:6" ht="14.25">
      <c r="A6" s="144"/>
      <c r="B6" s="142" t="s">
        <v>1</v>
      </c>
      <c r="C6" s="134" t="s">
        <v>33</v>
      </c>
      <c r="D6" s="135"/>
      <c r="E6" s="135"/>
      <c r="F6" s="136"/>
    </row>
    <row r="7" spans="1:6" ht="42.75" customHeight="1">
      <c r="A7" s="144"/>
      <c r="B7" s="143"/>
      <c r="C7" s="144" t="s">
        <v>38</v>
      </c>
      <c r="D7" s="144"/>
      <c r="E7" s="144" t="s">
        <v>37</v>
      </c>
      <c r="F7" s="144"/>
    </row>
    <row r="8" spans="1:6" ht="14.25">
      <c r="A8" s="144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7" t="s">
        <v>17</v>
      </c>
      <c r="B9" s="137"/>
      <c r="C9" s="137"/>
      <c r="D9" s="137"/>
      <c r="E9" s="137"/>
      <c r="F9" s="137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'[2]Munka1'!H102</f>
        <v>18573</v>
      </c>
      <c r="C10" s="20">
        <f aca="true" t="shared" si="0" ref="C10:C25">B10-P10</f>
        <v>648</v>
      </c>
      <c r="D10" s="21">
        <f aca="true" t="shared" si="1" ref="D10:D25">B10/P10*100-100</f>
        <v>3.615062761506266</v>
      </c>
      <c r="E10" s="20">
        <f aca="true" t="shared" si="2" ref="E10:E25">B10-Q10</f>
        <v>3178</v>
      </c>
      <c r="F10" s="21">
        <f aca="true" t="shared" si="3" ref="F10:F25">B10/Q10*100-100</f>
        <v>20.643065930496917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'[2]Munka1'!G102</f>
        <v>17925</v>
      </c>
      <c r="Q10" s="10">
        <f>'[2]Munka1'!H69</f>
        <v>15395</v>
      </c>
    </row>
    <row r="11" spans="1:17" ht="15.75">
      <c r="A11" s="22" t="s">
        <v>3</v>
      </c>
      <c r="B11" s="23">
        <f>'[2]Munka1'!H103</f>
        <v>3300</v>
      </c>
      <c r="C11" s="23">
        <f t="shared" si="0"/>
        <v>-65</v>
      </c>
      <c r="D11" s="24">
        <f t="shared" si="1"/>
        <v>-1.9316493313521619</v>
      </c>
      <c r="E11" s="23">
        <f t="shared" si="2"/>
        <v>-487</v>
      </c>
      <c r="F11" s="24">
        <f t="shared" si="3"/>
        <v>-12.859783469764992</v>
      </c>
      <c r="P11" s="5">
        <f>'[2]Munka1'!G103</f>
        <v>3365</v>
      </c>
      <c r="Q11" s="5">
        <f>'[2]Munka1'!H70</f>
        <v>3787</v>
      </c>
    </row>
    <row r="12" spans="1:17" s="11" customFormat="1" ht="15.75">
      <c r="A12" s="19" t="s">
        <v>4</v>
      </c>
      <c r="B12" s="20">
        <f>'[2]Munka1'!H104</f>
        <v>8132</v>
      </c>
      <c r="C12" s="20">
        <f t="shared" si="0"/>
        <v>247</v>
      </c>
      <c r="D12" s="21">
        <f t="shared" si="1"/>
        <v>3.132530120481931</v>
      </c>
      <c r="E12" s="20">
        <f t="shared" si="2"/>
        <v>1868</v>
      </c>
      <c r="F12" s="21">
        <f t="shared" si="3"/>
        <v>29.821200510855675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'[2]Munka1'!G104</f>
        <v>7885</v>
      </c>
      <c r="Q12" s="12">
        <f>'[2]Munka1'!H71</f>
        <v>6264</v>
      </c>
    </row>
    <row r="13" spans="1:17" ht="15.75">
      <c r="A13" s="22" t="s">
        <v>5</v>
      </c>
      <c r="B13" s="23">
        <f>'[2]Munka1'!H105</f>
        <v>2344</v>
      </c>
      <c r="C13" s="23">
        <f t="shared" si="0"/>
        <v>76</v>
      </c>
      <c r="D13" s="24">
        <f t="shared" si="1"/>
        <v>3.3509700176366835</v>
      </c>
      <c r="E13" s="23">
        <f t="shared" si="2"/>
        <v>617</v>
      </c>
      <c r="F13" s="24">
        <f t="shared" si="3"/>
        <v>35.72669368847713</v>
      </c>
      <c r="P13" s="5">
        <f>'[2]Munka1'!G105</f>
        <v>2268</v>
      </c>
      <c r="Q13" s="5">
        <f>'[2]Munka1'!H72</f>
        <v>1727</v>
      </c>
    </row>
    <row r="14" spans="1:17" s="11" customFormat="1" ht="15.75">
      <c r="A14" s="19" t="s">
        <v>6</v>
      </c>
      <c r="B14" s="20">
        <f>'[2]Munka1'!H106</f>
        <v>2904</v>
      </c>
      <c r="C14" s="20">
        <f t="shared" si="0"/>
        <v>99</v>
      </c>
      <c r="D14" s="21">
        <f t="shared" si="1"/>
        <v>3.5294117647058982</v>
      </c>
      <c r="E14" s="20">
        <f t="shared" si="2"/>
        <v>634</v>
      </c>
      <c r="F14" s="21">
        <f t="shared" si="3"/>
        <v>27.92951541850219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'[2]Munka1'!G106</f>
        <v>2805</v>
      </c>
      <c r="Q14" s="12">
        <f>'[2]Munka1'!H73</f>
        <v>2270</v>
      </c>
    </row>
    <row r="15" spans="1:17" ht="15.75">
      <c r="A15" s="22" t="s">
        <v>7</v>
      </c>
      <c r="B15" s="23">
        <f>'[2]Munka1'!H107</f>
        <v>7296</v>
      </c>
      <c r="C15" s="23">
        <f t="shared" si="0"/>
        <v>-58</v>
      </c>
      <c r="D15" s="24">
        <f t="shared" si="1"/>
        <v>-0.788686429154211</v>
      </c>
      <c r="E15" s="23">
        <f t="shared" si="2"/>
        <v>1063</v>
      </c>
      <c r="F15" s="24">
        <f t="shared" si="3"/>
        <v>17.054387935183698</v>
      </c>
      <c r="P15" s="5">
        <f>'[2]Munka1'!G107</f>
        <v>7354</v>
      </c>
      <c r="Q15" s="5">
        <f>'[2]Munka1'!H74</f>
        <v>6233</v>
      </c>
    </row>
    <row r="16" spans="1:17" s="11" customFormat="1" ht="15.75">
      <c r="A16" s="19" t="s">
        <v>8</v>
      </c>
      <c r="B16" s="20">
        <f>'[2]Munka1'!H108</f>
        <v>3159</v>
      </c>
      <c r="C16" s="20">
        <f t="shared" si="0"/>
        <v>18</v>
      </c>
      <c r="D16" s="21">
        <f t="shared" si="1"/>
        <v>0.5730659025787901</v>
      </c>
      <c r="E16" s="20">
        <f t="shared" si="2"/>
        <v>303</v>
      </c>
      <c r="F16" s="21">
        <f t="shared" si="3"/>
        <v>10.609243697479002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'[2]Munka1'!G108</f>
        <v>3141</v>
      </c>
      <c r="Q16" s="12">
        <f>'[2]Munka1'!H75</f>
        <v>2856</v>
      </c>
    </row>
    <row r="17" spans="1:17" ht="15.75">
      <c r="A17" s="22" t="s">
        <v>9</v>
      </c>
      <c r="B17" s="23">
        <f>'[2]Munka1'!H109</f>
        <v>4320</v>
      </c>
      <c r="C17" s="23">
        <f t="shared" si="0"/>
        <v>137</v>
      </c>
      <c r="D17" s="24">
        <f t="shared" si="1"/>
        <v>3.2751613674396367</v>
      </c>
      <c r="E17" s="23">
        <f t="shared" si="2"/>
        <v>388</v>
      </c>
      <c r="F17" s="24">
        <f t="shared" si="3"/>
        <v>9.867751780264484</v>
      </c>
      <c r="P17" s="5">
        <f>'[2]Munka1'!G109</f>
        <v>4183</v>
      </c>
      <c r="Q17" s="5">
        <f>'[2]Munka1'!H76</f>
        <v>3932</v>
      </c>
    </row>
    <row r="18" spans="1:17" s="11" customFormat="1" ht="15.75">
      <c r="A18" s="19" t="s">
        <v>10</v>
      </c>
      <c r="B18" s="20">
        <f>'[2]Munka1'!H110</f>
        <v>4921</v>
      </c>
      <c r="C18" s="20">
        <f t="shared" si="0"/>
        <v>9</v>
      </c>
      <c r="D18" s="21">
        <f t="shared" si="1"/>
        <v>0.18322475570032282</v>
      </c>
      <c r="E18" s="20">
        <f t="shared" si="2"/>
        <v>646</v>
      </c>
      <c r="F18" s="21">
        <f t="shared" si="3"/>
        <v>15.111111111111114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'[2]Munka1'!G110</f>
        <v>4912</v>
      </c>
      <c r="Q18" s="12">
        <f>'[2]Munka1'!H77</f>
        <v>4275</v>
      </c>
    </row>
    <row r="19" spans="1:17" ht="15.75">
      <c r="A19" s="22" t="s">
        <v>11</v>
      </c>
      <c r="B19" s="23">
        <f>'[2]Munka1'!H111</f>
        <v>4230</v>
      </c>
      <c r="C19" s="23">
        <f t="shared" si="0"/>
        <v>49</v>
      </c>
      <c r="D19" s="24">
        <f t="shared" si="1"/>
        <v>1.1719684286056093</v>
      </c>
      <c r="E19" s="23">
        <f t="shared" si="2"/>
        <v>362</v>
      </c>
      <c r="F19" s="24">
        <f t="shared" si="3"/>
        <v>9.358841778696984</v>
      </c>
      <c r="P19" s="5">
        <f>'[2]Munka1'!G111</f>
        <v>4181</v>
      </c>
      <c r="Q19" s="5">
        <f>'[2]Munka1'!H78</f>
        <v>3868</v>
      </c>
    </row>
    <row r="20" spans="1:17" s="11" customFormat="1" ht="15.75">
      <c r="A20" s="19" t="s">
        <v>12</v>
      </c>
      <c r="B20" s="20">
        <f>'[2]Munka1'!H112</f>
        <v>2716</v>
      </c>
      <c r="C20" s="20">
        <f t="shared" si="0"/>
        <v>126</v>
      </c>
      <c r="D20" s="21">
        <f t="shared" si="1"/>
        <v>4.864864864864856</v>
      </c>
      <c r="E20" s="20">
        <f t="shared" si="2"/>
        <v>57</v>
      </c>
      <c r="F20" s="21">
        <f t="shared" si="3"/>
        <v>2.143663031214743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'[2]Munka1'!G112</f>
        <v>2590</v>
      </c>
      <c r="Q20" s="12">
        <f>'[2]Munka1'!H79</f>
        <v>2659</v>
      </c>
    </row>
    <row r="21" spans="1:17" ht="15.75">
      <c r="A21" s="22" t="s">
        <v>13</v>
      </c>
      <c r="B21" s="23">
        <f>'[2]Munka1'!H113</f>
        <v>1198</v>
      </c>
      <c r="C21" s="23">
        <f t="shared" si="0"/>
        <v>13</v>
      </c>
      <c r="D21" s="24">
        <f t="shared" si="1"/>
        <v>1.097046413502099</v>
      </c>
      <c r="E21" s="23">
        <f t="shared" si="2"/>
        <v>-96</v>
      </c>
      <c r="F21" s="24">
        <f t="shared" si="3"/>
        <v>-7.418856259659961</v>
      </c>
      <c r="P21" s="5">
        <f>'[2]Munka1'!G113</f>
        <v>1185</v>
      </c>
      <c r="Q21" s="5">
        <f>'[2]Munka1'!H80</f>
        <v>1294</v>
      </c>
    </row>
    <row r="22" spans="1:17" s="11" customFormat="1" ht="15.75">
      <c r="A22" s="19" t="s">
        <v>14</v>
      </c>
      <c r="B22" s="20">
        <f>'[2]Munka1'!H114</f>
        <v>1388</v>
      </c>
      <c r="C22" s="20">
        <f t="shared" si="0"/>
        <v>37</v>
      </c>
      <c r="D22" s="21">
        <f t="shared" si="1"/>
        <v>2.738712065136937</v>
      </c>
      <c r="E22" s="20">
        <f t="shared" si="2"/>
        <v>132</v>
      </c>
      <c r="F22" s="21">
        <f t="shared" si="3"/>
        <v>10.509554140127392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'[2]Munka1'!G114</f>
        <v>1351</v>
      </c>
      <c r="Q22" s="12">
        <f>'[2]Munka1'!H81</f>
        <v>1256</v>
      </c>
    </row>
    <row r="23" spans="1:17" ht="15.75">
      <c r="A23" s="22" t="s">
        <v>15</v>
      </c>
      <c r="B23" s="23">
        <f>'[2]Munka1'!H115</f>
        <v>1331</v>
      </c>
      <c r="C23" s="23">
        <f t="shared" si="0"/>
        <v>-7</v>
      </c>
      <c r="D23" s="24">
        <f t="shared" si="1"/>
        <v>-0.5231689088191445</v>
      </c>
      <c r="E23" s="23">
        <f t="shared" si="2"/>
        <v>148</v>
      </c>
      <c r="F23" s="24">
        <f t="shared" si="3"/>
        <v>12.510566356720204</v>
      </c>
      <c r="P23" s="5">
        <f>'[2]Munka1'!G115</f>
        <v>1338</v>
      </c>
      <c r="Q23" s="5">
        <f>'[2]Munka1'!H82</f>
        <v>1183</v>
      </c>
    </row>
    <row r="24" spans="1:17" s="11" customFormat="1" ht="15.75">
      <c r="A24" s="19" t="s">
        <v>16</v>
      </c>
      <c r="B24" s="20">
        <f>'[2]Munka1'!H116</f>
        <v>1653</v>
      </c>
      <c r="C24" s="20">
        <f t="shared" si="0"/>
        <v>-80</v>
      </c>
      <c r="D24" s="21">
        <f t="shared" si="1"/>
        <v>-4.616272360069246</v>
      </c>
      <c r="E24" s="20">
        <f t="shared" si="2"/>
        <v>-35</v>
      </c>
      <c r="F24" s="21">
        <f t="shared" si="3"/>
        <v>-2.073459715639814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'[2]Munka1'!G116</f>
        <v>1733</v>
      </c>
      <c r="Q24" s="12">
        <f>'[2]Munka1'!H83</f>
        <v>1688</v>
      </c>
    </row>
    <row r="25" spans="1:17" s="6" customFormat="1" ht="31.5">
      <c r="A25" s="25" t="s">
        <v>17</v>
      </c>
      <c r="B25" s="26">
        <f>SUM(B10:B24)</f>
        <v>67465</v>
      </c>
      <c r="C25" s="26">
        <f t="shared" si="0"/>
        <v>1249</v>
      </c>
      <c r="D25" s="27">
        <f t="shared" si="1"/>
        <v>1.8862510571463105</v>
      </c>
      <c r="E25" s="26">
        <f t="shared" si="2"/>
        <v>8778</v>
      </c>
      <c r="F25" s="27">
        <f t="shared" si="3"/>
        <v>14.957315930274163</v>
      </c>
      <c r="P25" s="15">
        <f>SUM(P10:P24)</f>
        <v>66216</v>
      </c>
      <c r="Q25" s="15">
        <f>SUM(Q10:Q24)</f>
        <v>58687</v>
      </c>
    </row>
    <row r="26" spans="1:15" s="11" customFormat="1" ht="29.25" customHeight="1">
      <c r="A26" s="138" t="s">
        <v>24</v>
      </c>
      <c r="B26" s="138"/>
      <c r="C26" s="138"/>
      <c r="D26" s="138"/>
      <c r="E26" s="138"/>
      <c r="F26" s="138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'[2]Munka1'!H118</f>
        <v>6989</v>
      </c>
      <c r="C27" s="23">
        <f>B27-P27</f>
        <v>95</v>
      </c>
      <c r="D27" s="24">
        <f>B27/P27*100-100</f>
        <v>1.3780098636495524</v>
      </c>
      <c r="E27" s="23">
        <f>B27-Q27</f>
        <v>2283</v>
      </c>
      <c r="F27" s="24">
        <f>B27/Q27*100-100</f>
        <v>48.51253718657034</v>
      </c>
      <c r="P27" s="7">
        <f>'[2]Munka1'!G118</f>
        <v>6894</v>
      </c>
      <c r="Q27" s="7">
        <f>'[2]Munka1'!H85</f>
        <v>4706</v>
      </c>
    </row>
    <row r="28" spans="1:17" s="11" customFormat="1" ht="15.75">
      <c r="A28" s="19" t="s">
        <v>19</v>
      </c>
      <c r="B28" s="20">
        <f>'[2]Munka1'!H119</f>
        <v>4202</v>
      </c>
      <c r="C28" s="20">
        <f aca="true" t="shared" si="4" ref="C28:C33">B28-P28</f>
        <v>68</v>
      </c>
      <c r="D28" s="21">
        <f aca="true" t="shared" si="5" ref="D28:D33">B28/P28*100-100</f>
        <v>1.6448959845186266</v>
      </c>
      <c r="E28" s="20">
        <f aca="true" t="shared" si="6" ref="E28:E33">B28-Q28</f>
        <v>1159</v>
      </c>
      <c r="F28" s="21">
        <f aca="true" t="shared" si="7" ref="F28:F33">B28/Q28*100-100</f>
        <v>38.08741373644432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'[2]Munka1'!G119</f>
        <v>4134</v>
      </c>
      <c r="Q28" s="13">
        <f>'[2]Munka1'!H86</f>
        <v>3043</v>
      </c>
    </row>
    <row r="29" spans="1:17" ht="15.75">
      <c r="A29" s="22" t="s">
        <v>20</v>
      </c>
      <c r="B29" s="23">
        <f>'[2]Munka1'!H120</f>
        <v>2933</v>
      </c>
      <c r="C29" s="23">
        <f t="shared" si="4"/>
        <v>204</v>
      </c>
      <c r="D29" s="24">
        <f t="shared" si="5"/>
        <v>7.475265665078794</v>
      </c>
      <c r="E29" s="23">
        <f t="shared" si="6"/>
        <v>1221</v>
      </c>
      <c r="F29" s="24">
        <f t="shared" si="7"/>
        <v>71.32009345794393</v>
      </c>
      <c r="P29" s="7">
        <f>'[2]Munka1'!G120</f>
        <v>2729</v>
      </c>
      <c r="Q29" s="7">
        <f>'[2]Munka1'!H87</f>
        <v>1712</v>
      </c>
    </row>
    <row r="30" spans="1:17" s="11" customFormat="1" ht="15.75">
      <c r="A30" s="19" t="s">
        <v>21</v>
      </c>
      <c r="B30" s="20">
        <f>'[2]Munka1'!H121</f>
        <v>3374</v>
      </c>
      <c r="C30" s="20">
        <f t="shared" si="4"/>
        <v>-281</v>
      </c>
      <c r="D30" s="21">
        <f t="shared" si="5"/>
        <v>-7.6880984952120315</v>
      </c>
      <c r="E30" s="20">
        <f t="shared" si="6"/>
        <v>107</v>
      </c>
      <c r="F30" s="21">
        <f t="shared" si="7"/>
        <v>3.275176002448731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'[2]Munka1'!G121</f>
        <v>3655</v>
      </c>
      <c r="Q30" s="13">
        <f>'[2]Munka1'!H88</f>
        <v>3267</v>
      </c>
    </row>
    <row r="31" spans="1:17" ht="15.75">
      <c r="A31" s="22" t="s">
        <v>22</v>
      </c>
      <c r="B31" s="23">
        <f>'[2]Munka1'!H122</f>
        <v>2161</v>
      </c>
      <c r="C31" s="23">
        <f t="shared" si="4"/>
        <v>33</v>
      </c>
      <c r="D31" s="24">
        <f t="shared" si="5"/>
        <v>1.5507518796992485</v>
      </c>
      <c r="E31" s="23">
        <f t="shared" si="6"/>
        <v>300</v>
      </c>
      <c r="F31" s="24">
        <f t="shared" si="7"/>
        <v>16.120365394948948</v>
      </c>
      <c r="P31" s="7">
        <f>'[2]Munka1'!G122</f>
        <v>2128</v>
      </c>
      <c r="Q31" s="7">
        <f>'[2]Munka1'!H89</f>
        <v>1861</v>
      </c>
    </row>
    <row r="32" spans="1:17" s="11" customFormat="1" ht="15.75">
      <c r="A32" s="19" t="s">
        <v>23</v>
      </c>
      <c r="B32" s="20">
        <f>'[2]Munka1'!H123</f>
        <v>1012</v>
      </c>
      <c r="C32" s="20">
        <f t="shared" si="4"/>
        <v>39</v>
      </c>
      <c r="D32" s="21">
        <f t="shared" si="5"/>
        <v>4.0082219938335015</v>
      </c>
      <c r="E32" s="20">
        <f t="shared" si="6"/>
        <v>-38</v>
      </c>
      <c r="F32" s="21">
        <f t="shared" si="7"/>
        <v>-3.6190476190476204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'[2]Munka1'!G123</f>
        <v>973</v>
      </c>
      <c r="Q32" s="13">
        <f>'[2]Munka1'!H90</f>
        <v>1050</v>
      </c>
    </row>
    <row r="33" spans="1:17" s="6" customFormat="1" ht="15.75">
      <c r="A33" s="25" t="s">
        <v>24</v>
      </c>
      <c r="B33" s="26">
        <f>SUM(B27:B32)</f>
        <v>20671</v>
      </c>
      <c r="C33" s="26">
        <f t="shared" si="4"/>
        <v>158</v>
      </c>
      <c r="D33" s="27">
        <f t="shared" si="5"/>
        <v>0.7702432603714726</v>
      </c>
      <c r="E33" s="26">
        <f t="shared" si="6"/>
        <v>5032</v>
      </c>
      <c r="F33" s="27">
        <f t="shared" si="7"/>
        <v>32.175970330583795</v>
      </c>
      <c r="P33" s="14">
        <f>SUM(P27:P32)</f>
        <v>20513</v>
      </c>
      <c r="Q33" s="14">
        <f>SUM(Q27:Q32)</f>
        <v>15639</v>
      </c>
    </row>
    <row r="34" spans="1:15" s="11" customFormat="1" ht="27.75" customHeight="1">
      <c r="A34" s="138" t="s">
        <v>31</v>
      </c>
      <c r="B34" s="138"/>
      <c r="C34" s="138"/>
      <c r="D34" s="138"/>
      <c r="E34" s="138"/>
      <c r="F34" s="138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'[2]Munka1'!H125</f>
        <v>6729</v>
      </c>
      <c r="C35" s="23">
        <f>B35-P35</f>
        <v>-18</v>
      </c>
      <c r="D35" s="24">
        <f>B35/P35*100-100</f>
        <v>-0.2667852378835107</v>
      </c>
      <c r="E35" s="23">
        <f>B35-Q35</f>
        <v>568</v>
      </c>
      <c r="F35" s="24">
        <f>B35/Q35*100-100</f>
        <v>9.219282583996119</v>
      </c>
      <c r="P35" s="7">
        <f>'[2]Munka1'!G125</f>
        <v>6747</v>
      </c>
      <c r="Q35" s="7">
        <f>'[2]Munka1'!H92</f>
        <v>6161</v>
      </c>
    </row>
    <row r="36" spans="1:17" s="11" customFormat="1" ht="15.75">
      <c r="A36" s="19" t="s">
        <v>26</v>
      </c>
      <c r="B36" s="20">
        <f>'[2]Munka1'!H126</f>
        <v>2899</v>
      </c>
      <c r="C36" s="20">
        <f aca="true" t="shared" si="8" ref="C36:C41">B36-P36</f>
        <v>141</v>
      </c>
      <c r="D36" s="21">
        <f aca="true" t="shared" si="9" ref="D36:D41">B36/P36*100-100</f>
        <v>5.112400290065253</v>
      </c>
      <c r="E36" s="20">
        <f aca="true" t="shared" si="10" ref="E36:E41">B36-Q36</f>
        <v>718</v>
      </c>
      <c r="F36" s="21">
        <f aca="true" t="shared" si="11" ref="F36:F41">B36/Q36*100-100</f>
        <v>32.92067858780376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'[2]Munka1'!G126</f>
        <v>2758</v>
      </c>
      <c r="Q36" s="13">
        <f>'[2]Munka1'!H93</f>
        <v>2181</v>
      </c>
    </row>
    <row r="37" spans="1:17" ht="15.75">
      <c r="A37" s="22" t="s">
        <v>27</v>
      </c>
      <c r="B37" s="23">
        <f>'[2]Munka1'!H127</f>
        <v>2625</v>
      </c>
      <c r="C37" s="23">
        <f t="shared" si="8"/>
        <v>23</v>
      </c>
      <c r="D37" s="24">
        <f t="shared" si="9"/>
        <v>0.8839354342813124</v>
      </c>
      <c r="E37" s="23">
        <f t="shared" si="10"/>
        <v>743</v>
      </c>
      <c r="F37" s="24">
        <f t="shared" si="11"/>
        <v>39.47927736450586</v>
      </c>
      <c r="P37" s="7">
        <f>'[2]Munka1'!G127</f>
        <v>2602</v>
      </c>
      <c r="Q37" s="7">
        <f>'[2]Munka1'!H94</f>
        <v>1882</v>
      </c>
    </row>
    <row r="38" spans="1:17" s="11" customFormat="1" ht="15.75">
      <c r="A38" s="19" t="s">
        <v>28</v>
      </c>
      <c r="B38" s="20">
        <f>'[2]Munka1'!H128</f>
        <v>1952</v>
      </c>
      <c r="C38" s="20">
        <f t="shared" si="8"/>
        <v>-95</v>
      </c>
      <c r="D38" s="21">
        <f t="shared" si="9"/>
        <v>-4.640937957987305</v>
      </c>
      <c r="E38" s="20">
        <f t="shared" si="10"/>
        <v>71</v>
      </c>
      <c r="F38" s="21">
        <f t="shared" si="11"/>
        <v>3.7745879851142945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'[2]Munka1'!G128</f>
        <v>2047</v>
      </c>
      <c r="Q38" s="13">
        <f>'[2]Munka1'!H95</f>
        <v>1881</v>
      </c>
    </row>
    <row r="39" spans="1:17" ht="15.75">
      <c r="A39" s="22" t="s">
        <v>29</v>
      </c>
      <c r="B39" s="23">
        <f>'[2]Munka1'!H129</f>
        <v>2608</v>
      </c>
      <c r="C39" s="23">
        <f t="shared" si="8"/>
        <v>-98</v>
      </c>
      <c r="D39" s="24">
        <f t="shared" si="9"/>
        <v>-3.6215816703621613</v>
      </c>
      <c r="E39" s="23">
        <f t="shared" si="10"/>
        <v>292</v>
      </c>
      <c r="F39" s="24">
        <f t="shared" si="11"/>
        <v>12.60794473229707</v>
      </c>
      <c r="P39" s="7">
        <f>'[2]Munka1'!G129</f>
        <v>2706</v>
      </c>
      <c r="Q39" s="7">
        <f>'[2]Munka1'!H96</f>
        <v>2316</v>
      </c>
    </row>
    <row r="40" spans="1:17" s="11" customFormat="1" ht="15.75">
      <c r="A40" s="19" t="s">
        <v>30</v>
      </c>
      <c r="B40" s="20">
        <f>'[2]Munka1'!H130</f>
        <v>1656</v>
      </c>
      <c r="C40" s="20">
        <f t="shared" si="8"/>
        <v>34</v>
      </c>
      <c r="D40" s="21">
        <f t="shared" si="9"/>
        <v>2.09617755856965</v>
      </c>
      <c r="E40" s="20">
        <f t="shared" si="10"/>
        <v>421</v>
      </c>
      <c r="F40" s="21">
        <f t="shared" si="11"/>
        <v>34.08906882591094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'[2]Munka1'!G130</f>
        <v>1622</v>
      </c>
      <c r="Q40" s="13">
        <f>'[2]Munka1'!H97</f>
        <v>1235</v>
      </c>
    </row>
    <row r="41" spans="1:17" s="6" customFormat="1" ht="15.75">
      <c r="A41" s="25" t="s">
        <v>31</v>
      </c>
      <c r="B41" s="26">
        <f>SUM(B35:B40)</f>
        <v>18469</v>
      </c>
      <c r="C41" s="26">
        <f t="shared" si="8"/>
        <v>-13</v>
      </c>
      <c r="D41" s="27">
        <f t="shared" si="9"/>
        <v>-0.07033870793203789</v>
      </c>
      <c r="E41" s="26">
        <f t="shared" si="10"/>
        <v>2813</v>
      </c>
      <c r="F41" s="27">
        <f t="shared" si="11"/>
        <v>17.967552376085848</v>
      </c>
      <c r="P41" s="14">
        <f>SUM(P35:P40)</f>
        <v>18482</v>
      </c>
      <c r="Q41" s="14">
        <f>SUM(Q35:Q40)</f>
        <v>15656</v>
      </c>
    </row>
    <row r="42" spans="1:17" s="16" customFormat="1" ht="28.5">
      <c r="A42" s="18" t="s">
        <v>32</v>
      </c>
      <c r="B42" s="28">
        <f>B41+B33+B25</f>
        <v>106605</v>
      </c>
      <c r="C42" s="28">
        <f>B42-P42</f>
        <v>1394</v>
      </c>
      <c r="D42" s="29">
        <f>B42/P42*100-100</f>
        <v>1.3249565159536587</v>
      </c>
      <c r="E42" s="28">
        <f>B42-Q42</f>
        <v>16623</v>
      </c>
      <c r="F42" s="29">
        <f>B42/Q42*100-100</f>
        <v>18.4736947389478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105211</v>
      </c>
      <c r="Q42" s="17">
        <f>Q41+Q33+Q25</f>
        <v>89982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36">
      <pane xSplit="6" topLeftCell="J1" activePane="topRight" state="frozen"/>
      <selection pane="topLeft" activeCell="Q47" sqref="Q47"/>
      <selection pane="topRight" activeCell="Q47" sqref="Q4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2" t="s">
        <v>42</v>
      </c>
      <c r="B1" s="132"/>
      <c r="C1" s="132"/>
      <c r="D1" s="132"/>
      <c r="E1" s="132"/>
      <c r="F1" s="132"/>
    </row>
    <row r="2" spans="1:6" ht="15.75">
      <c r="A2" s="132" t="s">
        <v>73</v>
      </c>
      <c r="B2" s="132"/>
      <c r="C2" s="132"/>
      <c r="D2" s="132"/>
      <c r="E2" s="132"/>
      <c r="F2" s="132"/>
    </row>
    <row r="3" spans="1:6" ht="15.75">
      <c r="A3" s="133" t="s">
        <v>117</v>
      </c>
      <c r="B3" s="133"/>
      <c r="C3" s="133"/>
      <c r="D3" s="133"/>
      <c r="E3" s="133"/>
      <c r="F3" s="133"/>
    </row>
    <row r="4" spans="2:6" ht="15.75">
      <c r="B4" s="3"/>
      <c r="C4" s="4"/>
      <c r="D4" s="9"/>
      <c r="E4" s="9"/>
      <c r="F4" s="9"/>
    </row>
    <row r="5" spans="1:6" ht="14.25">
      <c r="A5" s="144" t="s">
        <v>34</v>
      </c>
      <c r="B5" s="139" t="s">
        <v>79</v>
      </c>
      <c r="C5" s="140"/>
      <c r="D5" s="140"/>
      <c r="E5" s="140"/>
      <c r="F5" s="141"/>
    </row>
    <row r="6" spans="1:6" ht="14.25">
      <c r="A6" s="144"/>
      <c r="B6" s="142" t="s">
        <v>1</v>
      </c>
      <c r="C6" s="134" t="s">
        <v>33</v>
      </c>
      <c r="D6" s="135"/>
      <c r="E6" s="135"/>
      <c r="F6" s="136"/>
    </row>
    <row r="7" spans="1:6" ht="42.75" customHeight="1">
      <c r="A7" s="144"/>
      <c r="B7" s="143"/>
      <c r="C7" s="144" t="s">
        <v>38</v>
      </c>
      <c r="D7" s="144"/>
      <c r="E7" s="144" t="s">
        <v>37</v>
      </c>
      <c r="F7" s="144"/>
    </row>
    <row r="8" spans="1:6" ht="14.25">
      <c r="A8" s="144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7" t="s">
        <v>17</v>
      </c>
      <c r="B9" s="137"/>
      <c r="C9" s="137"/>
      <c r="D9" s="137"/>
      <c r="E9" s="137"/>
      <c r="F9" s="137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'[3]kirendeltségek'!H102</f>
        <v>1881</v>
      </c>
      <c r="C10" s="20">
        <f aca="true" t="shared" si="0" ref="C10:C25">B10-P10</f>
        <v>425</v>
      </c>
      <c r="D10" s="21">
        <f aca="true" t="shared" si="1" ref="D10:D25">B10/P10*100-100</f>
        <v>29.189560439560438</v>
      </c>
      <c r="E10" s="20">
        <f aca="true" t="shared" si="2" ref="E10:E25">B10-Q10</f>
        <v>322</v>
      </c>
      <c r="F10" s="21">
        <f aca="true" t="shared" si="3" ref="F10:F25">B10/Q10*100-100</f>
        <v>20.654265554842837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'[3]kirendeltségek'!G102</f>
        <v>1456</v>
      </c>
      <c r="Q10" s="10">
        <f>'[3]kirendeltségek'!H69</f>
        <v>1559</v>
      </c>
    </row>
    <row r="11" spans="1:17" ht="15.75">
      <c r="A11" s="22" t="s">
        <v>3</v>
      </c>
      <c r="B11" s="23">
        <f>'[3]kirendeltségek'!H103</f>
        <v>464</v>
      </c>
      <c r="C11" s="23">
        <f t="shared" si="0"/>
        <v>41</v>
      </c>
      <c r="D11" s="24">
        <f t="shared" si="1"/>
        <v>9.692671394799063</v>
      </c>
      <c r="E11" s="23">
        <f t="shared" si="2"/>
        <v>-46</v>
      </c>
      <c r="F11" s="24">
        <f t="shared" si="3"/>
        <v>-9.019607843137251</v>
      </c>
      <c r="P11" s="5">
        <f>'[3]kirendeltségek'!G103</f>
        <v>423</v>
      </c>
      <c r="Q11" s="5">
        <f>'[3]kirendeltségek'!H70</f>
        <v>510</v>
      </c>
    </row>
    <row r="12" spans="1:17" s="11" customFormat="1" ht="15.75">
      <c r="A12" s="19" t="s">
        <v>4</v>
      </c>
      <c r="B12" s="20">
        <f>'[3]kirendeltségek'!H104</f>
        <v>1105</v>
      </c>
      <c r="C12" s="20">
        <f t="shared" si="0"/>
        <v>175</v>
      </c>
      <c r="D12" s="21">
        <f t="shared" si="1"/>
        <v>18.81720430107528</v>
      </c>
      <c r="E12" s="20">
        <f t="shared" si="2"/>
        <v>148</v>
      </c>
      <c r="F12" s="21">
        <f t="shared" si="3"/>
        <v>15.464994775339605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'[3]kirendeltségek'!G104</f>
        <v>930</v>
      </c>
      <c r="Q12" s="12">
        <f>'[3]kirendeltségek'!H71</f>
        <v>957</v>
      </c>
    </row>
    <row r="13" spans="1:17" ht="15.75">
      <c r="A13" s="22" t="s">
        <v>5</v>
      </c>
      <c r="B13" s="23">
        <f>'[3]kirendeltségek'!H105</f>
        <v>224</v>
      </c>
      <c r="C13" s="23">
        <f t="shared" si="0"/>
        <v>50</v>
      </c>
      <c r="D13" s="24">
        <f t="shared" si="1"/>
        <v>28.735632183908052</v>
      </c>
      <c r="E13" s="23">
        <f t="shared" si="2"/>
        <v>24</v>
      </c>
      <c r="F13" s="24">
        <f t="shared" si="3"/>
        <v>12.000000000000014</v>
      </c>
      <c r="P13" s="5">
        <f>'[3]kirendeltségek'!G105</f>
        <v>174</v>
      </c>
      <c r="Q13" s="5">
        <f>'[3]kirendeltségek'!H72</f>
        <v>200</v>
      </c>
    </row>
    <row r="14" spans="1:17" s="11" customFormat="1" ht="15.75">
      <c r="A14" s="19" t="s">
        <v>6</v>
      </c>
      <c r="B14" s="20">
        <f>'[3]kirendeltségek'!H106</f>
        <v>334</v>
      </c>
      <c r="C14" s="20">
        <f t="shared" si="0"/>
        <v>88</v>
      </c>
      <c r="D14" s="21">
        <f t="shared" si="1"/>
        <v>35.772357723577244</v>
      </c>
      <c r="E14" s="20">
        <f t="shared" si="2"/>
        <v>31</v>
      </c>
      <c r="F14" s="21">
        <f t="shared" si="3"/>
        <v>10.231023102310232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'[3]kirendeltségek'!G106</f>
        <v>246</v>
      </c>
      <c r="Q14" s="12">
        <f>'[3]kirendeltségek'!H73</f>
        <v>303</v>
      </c>
    </row>
    <row r="15" spans="1:17" ht="15.75">
      <c r="A15" s="22" t="s">
        <v>7</v>
      </c>
      <c r="B15" s="23">
        <f>'[3]kirendeltségek'!H107</f>
        <v>814</v>
      </c>
      <c r="C15" s="23">
        <f t="shared" si="0"/>
        <v>94</v>
      </c>
      <c r="D15" s="24">
        <f t="shared" si="1"/>
        <v>13.055555555555557</v>
      </c>
      <c r="E15" s="23">
        <f t="shared" si="2"/>
        <v>138</v>
      </c>
      <c r="F15" s="24">
        <f t="shared" si="3"/>
        <v>20.414201183431956</v>
      </c>
      <c r="P15" s="5">
        <f>'[3]kirendeltségek'!G107</f>
        <v>720</v>
      </c>
      <c r="Q15" s="5">
        <f>'[3]kirendeltségek'!H74</f>
        <v>676</v>
      </c>
    </row>
    <row r="16" spans="1:17" s="11" customFormat="1" ht="15.75">
      <c r="A16" s="19" t="s">
        <v>8</v>
      </c>
      <c r="B16" s="20">
        <f>'[3]kirendeltségek'!H108</f>
        <v>350</v>
      </c>
      <c r="C16" s="20">
        <f t="shared" si="0"/>
        <v>49</v>
      </c>
      <c r="D16" s="21">
        <f t="shared" si="1"/>
        <v>16.279069767441868</v>
      </c>
      <c r="E16" s="20">
        <f t="shared" si="2"/>
        <v>-13</v>
      </c>
      <c r="F16" s="21">
        <f t="shared" si="3"/>
        <v>-3.5812672176308524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'[3]kirendeltségek'!G108</f>
        <v>301</v>
      </c>
      <c r="Q16" s="12">
        <f>'[3]kirendeltségek'!H75</f>
        <v>363</v>
      </c>
    </row>
    <row r="17" spans="1:17" ht="15.75">
      <c r="A17" s="22" t="s">
        <v>9</v>
      </c>
      <c r="B17" s="23">
        <f>'[3]kirendeltségek'!H109</f>
        <v>555</v>
      </c>
      <c r="C17" s="23">
        <f t="shared" si="0"/>
        <v>101</v>
      </c>
      <c r="D17" s="24">
        <f t="shared" si="1"/>
        <v>22.246696035242294</v>
      </c>
      <c r="E17" s="23">
        <f t="shared" si="2"/>
        <v>15</v>
      </c>
      <c r="F17" s="24">
        <f t="shared" si="3"/>
        <v>2.7777777777777715</v>
      </c>
      <c r="P17" s="5">
        <f>'[3]kirendeltségek'!G109</f>
        <v>454</v>
      </c>
      <c r="Q17" s="5">
        <f>'[3]kirendeltségek'!H76</f>
        <v>540</v>
      </c>
    </row>
    <row r="18" spans="1:17" s="11" customFormat="1" ht="15.75">
      <c r="A18" s="19" t="s">
        <v>10</v>
      </c>
      <c r="B18" s="20">
        <f>'[3]kirendeltségek'!H110</f>
        <v>752</v>
      </c>
      <c r="C18" s="20">
        <f t="shared" si="0"/>
        <v>111</v>
      </c>
      <c r="D18" s="21">
        <f t="shared" si="1"/>
        <v>17.316692667706704</v>
      </c>
      <c r="E18" s="20">
        <f t="shared" si="2"/>
        <v>59</v>
      </c>
      <c r="F18" s="21">
        <f t="shared" si="3"/>
        <v>8.513708513708522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'[3]kirendeltségek'!G110</f>
        <v>641</v>
      </c>
      <c r="Q18" s="12">
        <f>'[3]kirendeltségek'!H77</f>
        <v>693</v>
      </c>
    </row>
    <row r="19" spans="1:17" ht="15.75">
      <c r="A19" s="22" t="s">
        <v>11</v>
      </c>
      <c r="B19" s="23">
        <f>'[3]kirendeltségek'!H111</f>
        <v>567</v>
      </c>
      <c r="C19" s="23">
        <f t="shared" si="0"/>
        <v>87</v>
      </c>
      <c r="D19" s="24">
        <f t="shared" si="1"/>
        <v>18.124999999999986</v>
      </c>
      <c r="E19" s="23">
        <f t="shared" si="2"/>
        <v>-50</v>
      </c>
      <c r="F19" s="24">
        <f t="shared" si="3"/>
        <v>-8.103727714748786</v>
      </c>
      <c r="P19" s="5">
        <f>'[3]kirendeltségek'!G111</f>
        <v>480</v>
      </c>
      <c r="Q19" s="5">
        <f>'[3]kirendeltségek'!H78</f>
        <v>617</v>
      </c>
    </row>
    <row r="20" spans="1:17" s="11" customFormat="1" ht="15.75">
      <c r="A20" s="19" t="s">
        <v>12</v>
      </c>
      <c r="B20" s="20">
        <f>'[3]kirendeltségek'!H112</f>
        <v>351</v>
      </c>
      <c r="C20" s="20">
        <f t="shared" si="0"/>
        <v>74</v>
      </c>
      <c r="D20" s="21">
        <f t="shared" si="1"/>
        <v>26.714801444043317</v>
      </c>
      <c r="E20" s="20">
        <f t="shared" si="2"/>
        <v>29</v>
      </c>
      <c r="F20" s="21">
        <f t="shared" si="3"/>
        <v>9.006211180124211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'[3]kirendeltségek'!G112</f>
        <v>277</v>
      </c>
      <c r="Q20" s="12">
        <f>'[3]kirendeltségek'!H79</f>
        <v>322</v>
      </c>
    </row>
    <row r="21" spans="1:17" ht="15.75">
      <c r="A21" s="22" t="s">
        <v>13</v>
      </c>
      <c r="B21" s="23">
        <f>'[3]kirendeltségek'!H113</f>
        <v>154</v>
      </c>
      <c r="C21" s="23">
        <f t="shared" si="0"/>
        <v>26</v>
      </c>
      <c r="D21" s="24">
        <f t="shared" si="1"/>
        <v>20.3125</v>
      </c>
      <c r="E21" s="23">
        <f t="shared" si="2"/>
        <v>-22</v>
      </c>
      <c r="F21" s="24">
        <f t="shared" si="3"/>
        <v>-12.5</v>
      </c>
      <c r="P21" s="5">
        <f>'[3]kirendeltségek'!G113</f>
        <v>128</v>
      </c>
      <c r="Q21" s="5">
        <f>'[3]kirendeltségek'!H80</f>
        <v>176</v>
      </c>
    </row>
    <row r="22" spans="1:17" s="11" customFormat="1" ht="15.75">
      <c r="A22" s="19" t="s">
        <v>14</v>
      </c>
      <c r="B22" s="20">
        <f>'[3]kirendeltségek'!H114</f>
        <v>203</v>
      </c>
      <c r="C22" s="20">
        <f t="shared" si="0"/>
        <v>40</v>
      </c>
      <c r="D22" s="21">
        <f t="shared" si="1"/>
        <v>24.539877300613483</v>
      </c>
      <c r="E22" s="20">
        <f t="shared" si="2"/>
        <v>23</v>
      </c>
      <c r="F22" s="21">
        <f t="shared" si="3"/>
        <v>12.777777777777771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'[3]kirendeltségek'!G114</f>
        <v>163</v>
      </c>
      <c r="Q22" s="12">
        <f>'[3]kirendeltségek'!H81</f>
        <v>180</v>
      </c>
    </row>
    <row r="23" spans="1:17" ht="15.75">
      <c r="A23" s="22" t="s">
        <v>15</v>
      </c>
      <c r="B23" s="23">
        <f>'[3]kirendeltségek'!H115</f>
        <v>148</v>
      </c>
      <c r="C23" s="23">
        <f t="shared" si="0"/>
        <v>16</v>
      </c>
      <c r="D23" s="24">
        <f t="shared" si="1"/>
        <v>12.12121212121211</v>
      </c>
      <c r="E23" s="23">
        <f t="shared" si="2"/>
        <v>13</v>
      </c>
      <c r="F23" s="24">
        <f t="shared" si="3"/>
        <v>9.629629629629633</v>
      </c>
      <c r="P23" s="5">
        <f>'[3]kirendeltségek'!G115</f>
        <v>132</v>
      </c>
      <c r="Q23" s="5">
        <f>'[3]kirendeltségek'!H82</f>
        <v>135</v>
      </c>
    </row>
    <row r="24" spans="1:17" s="11" customFormat="1" ht="15.75">
      <c r="A24" s="19" t="s">
        <v>16</v>
      </c>
      <c r="B24" s="20">
        <f>'[3]kirendeltségek'!H116</f>
        <v>219</v>
      </c>
      <c r="C24" s="20">
        <f t="shared" si="0"/>
        <v>23</v>
      </c>
      <c r="D24" s="21">
        <f t="shared" si="1"/>
        <v>11.734693877551024</v>
      </c>
      <c r="E24" s="20">
        <f t="shared" si="2"/>
        <v>9</v>
      </c>
      <c r="F24" s="21">
        <f t="shared" si="3"/>
        <v>4.285714285714292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'[3]kirendeltségek'!G116</f>
        <v>196</v>
      </c>
      <c r="Q24" s="12">
        <f>'[3]kirendeltségek'!H83</f>
        <v>210</v>
      </c>
    </row>
    <row r="25" spans="1:17" s="6" customFormat="1" ht="31.5">
      <c r="A25" s="25" t="s">
        <v>17</v>
      </c>
      <c r="B25" s="26">
        <f>SUM(B10:B24)</f>
        <v>8121</v>
      </c>
      <c r="C25" s="26">
        <f t="shared" si="0"/>
        <v>1400</v>
      </c>
      <c r="D25" s="27">
        <f t="shared" si="1"/>
        <v>20.83023359619105</v>
      </c>
      <c r="E25" s="26">
        <f t="shared" si="2"/>
        <v>680</v>
      </c>
      <c r="F25" s="27">
        <f t="shared" si="3"/>
        <v>9.138556645612141</v>
      </c>
      <c r="P25" s="15">
        <f>SUM(P10:P24)</f>
        <v>6721</v>
      </c>
      <c r="Q25" s="15">
        <f>SUM(Q10:Q24)</f>
        <v>7441</v>
      </c>
    </row>
    <row r="26" spans="1:15" s="11" customFormat="1" ht="29.25" customHeight="1">
      <c r="A26" s="138" t="s">
        <v>24</v>
      </c>
      <c r="B26" s="138"/>
      <c r="C26" s="138"/>
      <c r="D26" s="138"/>
      <c r="E26" s="138"/>
      <c r="F26" s="138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'[3]kirendeltségek'!H118</f>
        <v>565</v>
      </c>
      <c r="C27" s="23">
        <f aca="true" t="shared" si="4" ref="C27:C33">B27-P27</f>
        <v>86</v>
      </c>
      <c r="D27" s="24">
        <f aca="true" t="shared" si="5" ref="D27:D33">B27/P27*100-100</f>
        <v>17.954070981210847</v>
      </c>
      <c r="E27" s="23">
        <f aca="true" t="shared" si="6" ref="E27:E33">B27-Q27</f>
        <v>21</v>
      </c>
      <c r="F27" s="24">
        <f aca="true" t="shared" si="7" ref="F27:F33">B27/Q27*100-100</f>
        <v>3.860294117647058</v>
      </c>
      <c r="P27" s="7">
        <f>'[3]kirendeltségek'!G118</f>
        <v>479</v>
      </c>
      <c r="Q27" s="7">
        <f>'[3]kirendeltségek'!H85</f>
        <v>544</v>
      </c>
    </row>
    <row r="28" spans="1:17" s="11" customFormat="1" ht="15.75">
      <c r="A28" s="19" t="s">
        <v>19</v>
      </c>
      <c r="B28" s="20">
        <f>'[3]kirendeltségek'!H119</f>
        <v>428</v>
      </c>
      <c r="C28" s="20">
        <f t="shared" si="4"/>
        <v>63</v>
      </c>
      <c r="D28" s="21">
        <f t="shared" si="5"/>
        <v>17.260273972602747</v>
      </c>
      <c r="E28" s="20">
        <f t="shared" si="6"/>
        <v>98</v>
      </c>
      <c r="F28" s="21">
        <f t="shared" si="7"/>
        <v>29.69696969696969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'[3]kirendeltségek'!G119</f>
        <v>365</v>
      </c>
      <c r="Q28" s="13">
        <f>'[3]kirendeltségek'!H86</f>
        <v>330</v>
      </c>
    </row>
    <row r="29" spans="1:17" ht="15.75">
      <c r="A29" s="22" t="s">
        <v>20</v>
      </c>
      <c r="B29" s="23">
        <f>'[3]kirendeltségek'!H120</f>
        <v>214</v>
      </c>
      <c r="C29" s="23">
        <f t="shared" si="4"/>
        <v>85</v>
      </c>
      <c r="D29" s="24">
        <f t="shared" si="5"/>
        <v>65.89147286821705</v>
      </c>
      <c r="E29" s="23">
        <f t="shared" si="6"/>
        <v>52</v>
      </c>
      <c r="F29" s="24">
        <f t="shared" si="7"/>
        <v>32.09876543209879</v>
      </c>
      <c r="P29" s="7">
        <f>'[3]kirendeltségek'!G120</f>
        <v>129</v>
      </c>
      <c r="Q29" s="7">
        <f>'[3]kirendeltségek'!H87</f>
        <v>162</v>
      </c>
    </row>
    <row r="30" spans="1:17" s="11" customFormat="1" ht="15.75">
      <c r="A30" s="19" t="s">
        <v>21</v>
      </c>
      <c r="B30" s="20">
        <f>'[3]kirendeltségek'!H121</f>
        <v>367</v>
      </c>
      <c r="C30" s="20">
        <f t="shared" si="4"/>
        <v>43</v>
      </c>
      <c r="D30" s="21">
        <f t="shared" si="5"/>
        <v>13.271604938271594</v>
      </c>
      <c r="E30" s="20">
        <f t="shared" si="6"/>
        <v>25</v>
      </c>
      <c r="F30" s="21">
        <f t="shared" si="7"/>
        <v>7.309941520467845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'[3]kirendeltségek'!G121</f>
        <v>324</v>
      </c>
      <c r="Q30" s="13">
        <f>'[3]kirendeltségek'!H88</f>
        <v>342</v>
      </c>
    </row>
    <row r="31" spans="1:17" ht="15.75">
      <c r="A31" s="22" t="s">
        <v>22</v>
      </c>
      <c r="B31" s="23">
        <f>'[3]kirendeltségek'!H122</f>
        <v>265</v>
      </c>
      <c r="C31" s="23">
        <f t="shared" si="4"/>
        <v>40</v>
      </c>
      <c r="D31" s="24">
        <f t="shared" si="5"/>
        <v>17.777777777777786</v>
      </c>
      <c r="E31" s="23">
        <f t="shared" si="6"/>
        <v>47</v>
      </c>
      <c r="F31" s="24">
        <f t="shared" si="7"/>
        <v>21.559633027522935</v>
      </c>
      <c r="P31" s="7">
        <f>'[3]kirendeltségek'!G122</f>
        <v>225</v>
      </c>
      <c r="Q31" s="7">
        <f>'[3]kirendeltségek'!H89</f>
        <v>218</v>
      </c>
    </row>
    <row r="32" spans="1:17" s="11" customFormat="1" ht="15.75">
      <c r="A32" s="19" t="s">
        <v>23</v>
      </c>
      <c r="B32" s="20">
        <f>'[3]kirendeltségek'!H123</f>
        <v>95</v>
      </c>
      <c r="C32" s="20">
        <f t="shared" si="4"/>
        <v>10</v>
      </c>
      <c r="D32" s="21">
        <f t="shared" si="5"/>
        <v>11.764705882352942</v>
      </c>
      <c r="E32" s="20">
        <f t="shared" si="6"/>
        <v>-3</v>
      </c>
      <c r="F32" s="21">
        <f t="shared" si="7"/>
        <v>-3.0612244897959187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'[3]kirendeltségek'!G123</f>
        <v>85</v>
      </c>
      <c r="Q32" s="13">
        <f>'[3]kirendeltségek'!H90</f>
        <v>98</v>
      </c>
    </row>
    <row r="33" spans="1:17" s="6" customFormat="1" ht="15.75">
      <c r="A33" s="25" t="s">
        <v>24</v>
      </c>
      <c r="B33" s="26">
        <f>SUM(B27:B32)</f>
        <v>1934</v>
      </c>
      <c r="C33" s="26">
        <f t="shared" si="4"/>
        <v>327</v>
      </c>
      <c r="D33" s="27">
        <f t="shared" si="5"/>
        <v>20.34847542003733</v>
      </c>
      <c r="E33" s="26">
        <f t="shared" si="6"/>
        <v>240</v>
      </c>
      <c r="F33" s="27">
        <f t="shared" si="7"/>
        <v>14.167650531286895</v>
      </c>
      <c r="P33" s="14">
        <f>SUM(P27:P32)</f>
        <v>1607</v>
      </c>
      <c r="Q33" s="14">
        <f>SUM(Q27:Q32)</f>
        <v>1694</v>
      </c>
    </row>
    <row r="34" spans="1:15" s="11" customFormat="1" ht="27.75" customHeight="1">
      <c r="A34" s="138" t="s">
        <v>31</v>
      </c>
      <c r="B34" s="138"/>
      <c r="C34" s="138"/>
      <c r="D34" s="138"/>
      <c r="E34" s="138"/>
      <c r="F34" s="138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'[3]kirendeltségek'!H125</f>
        <v>791</v>
      </c>
      <c r="C35" s="23">
        <f aca="true" t="shared" si="8" ref="C35:C42">B35-P35</f>
        <v>86</v>
      </c>
      <c r="D35" s="24">
        <f aca="true" t="shared" si="9" ref="D35:D42">B35/P35*100-100</f>
        <v>12.198581560283685</v>
      </c>
      <c r="E35" s="23">
        <f aca="true" t="shared" si="10" ref="E35:E42">B35-Q35</f>
        <v>8</v>
      </c>
      <c r="F35" s="24">
        <f aca="true" t="shared" si="11" ref="F35:F42">B35/Q35*100-100</f>
        <v>1.021711366538952</v>
      </c>
      <c r="P35" s="7">
        <f>'[3]kirendeltségek'!G125</f>
        <v>705</v>
      </c>
      <c r="Q35" s="7">
        <f>'[3]kirendeltségek'!H92</f>
        <v>783</v>
      </c>
    </row>
    <row r="36" spans="1:17" s="11" customFormat="1" ht="15.75">
      <c r="A36" s="19" t="s">
        <v>26</v>
      </c>
      <c r="B36" s="20">
        <f>'[3]kirendeltségek'!H126</f>
        <v>340</v>
      </c>
      <c r="C36" s="20">
        <f t="shared" si="8"/>
        <v>58</v>
      </c>
      <c r="D36" s="21">
        <f t="shared" si="9"/>
        <v>20.567375886524815</v>
      </c>
      <c r="E36" s="20">
        <f t="shared" si="10"/>
        <v>91</v>
      </c>
      <c r="F36" s="21">
        <f t="shared" si="11"/>
        <v>36.546184738955844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'[3]kirendeltségek'!G126</f>
        <v>282</v>
      </c>
      <c r="Q36" s="13">
        <f>'[3]kirendeltségek'!H93</f>
        <v>249</v>
      </c>
    </row>
    <row r="37" spans="1:17" ht="15.75">
      <c r="A37" s="22" t="s">
        <v>27</v>
      </c>
      <c r="B37" s="23">
        <f>'[3]kirendeltségek'!H127</f>
        <v>237</v>
      </c>
      <c r="C37" s="23">
        <f t="shared" si="8"/>
        <v>48</v>
      </c>
      <c r="D37" s="24">
        <f t="shared" si="9"/>
        <v>25.396825396825392</v>
      </c>
      <c r="E37" s="23">
        <f t="shared" si="10"/>
        <v>38</v>
      </c>
      <c r="F37" s="24">
        <f t="shared" si="11"/>
        <v>19.09547738693466</v>
      </c>
      <c r="P37" s="7">
        <f>'[3]kirendeltségek'!G127</f>
        <v>189</v>
      </c>
      <c r="Q37" s="7">
        <f>'[3]kirendeltségek'!H94</f>
        <v>199</v>
      </c>
    </row>
    <row r="38" spans="1:17" s="11" customFormat="1" ht="15.75">
      <c r="A38" s="19" t="s">
        <v>28</v>
      </c>
      <c r="B38" s="20">
        <f>'[3]kirendeltségek'!H128</f>
        <v>283</v>
      </c>
      <c r="C38" s="20">
        <f t="shared" si="8"/>
        <v>25</v>
      </c>
      <c r="D38" s="21">
        <f t="shared" si="9"/>
        <v>9.689922480620154</v>
      </c>
      <c r="E38" s="20">
        <f t="shared" si="10"/>
        <v>45</v>
      </c>
      <c r="F38" s="21">
        <f t="shared" si="11"/>
        <v>18.90756302521008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'[3]kirendeltségek'!G128</f>
        <v>258</v>
      </c>
      <c r="Q38" s="13">
        <f>'[3]kirendeltségek'!H95</f>
        <v>238</v>
      </c>
    </row>
    <row r="39" spans="1:17" ht="15.75">
      <c r="A39" s="22" t="s">
        <v>29</v>
      </c>
      <c r="B39" s="23">
        <f>'[3]kirendeltségek'!H129</f>
        <v>268</v>
      </c>
      <c r="C39" s="23">
        <f t="shared" si="8"/>
        <v>13</v>
      </c>
      <c r="D39" s="24">
        <f t="shared" si="9"/>
        <v>5.098039215686285</v>
      </c>
      <c r="E39" s="23">
        <f t="shared" si="10"/>
        <v>1</v>
      </c>
      <c r="F39" s="24">
        <f t="shared" si="11"/>
        <v>0.37453183520599964</v>
      </c>
      <c r="P39" s="7">
        <f>'[3]kirendeltségek'!G129</f>
        <v>255</v>
      </c>
      <c r="Q39" s="7">
        <f>'[3]kirendeltségek'!H96</f>
        <v>267</v>
      </c>
    </row>
    <row r="40" spans="1:17" s="11" customFormat="1" ht="15.75">
      <c r="A40" s="19" t="s">
        <v>30</v>
      </c>
      <c r="B40" s="20">
        <f>'[3]kirendeltségek'!H130</f>
        <v>179</v>
      </c>
      <c r="C40" s="20">
        <f t="shared" si="8"/>
        <v>28</v>
      </c>
      <c r="D40" s="21">
        <f t="shared" si="9"/>
        <v>18.543046357615907</v>
      </c>
      <c r="E40" s="20">
        <f t="shared" si="10"/>
        <v>29</v>
      </c>
      <c r="F40" s="21">
        <f t="shared" si="11"/>
        <v>19.333333333333343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'[3]kirendeltségek'!G130</f>
        <v>151</v>
      </c>
      <c r="Q40" s="13">
        <f>'[3]kirendeltségek'!H97</f>
        <v>150</v>
      </c>
    </row>
    <row r="41" spans="1:17" s="6" customFormat="1" ht="15.75">
      <c r="A41" s="25" t="s">
        <v>31</v>
      </c>
      <c r="B41" s="26">
        <f>SUM(B35:B40)</f>
        <v>2098</v>
      </c>
      <c r="C41" s="26">
        <f t="shared" si="8"/>
        <v>258</v>
      </c>
      <c r="D41" s="27">
        <f t="shared" si="9"/>
        <v>14.021739130434781</v>
      </c>
      <c r="E41" s="26">
        <f t="shared" si="10"/>
        <v>212</v>
      </c>
      <c r="F41" s="27">
        <f t="shared" si="11"/>
        <v>11.240721102863205</v>
      </c>
      <c r="P41" s="14">
        <f>SUM(P35:P40)</f>
        <v>1840</v>
      </c>
      <c r="Q41" s="14">
        <f>SUM(Q35:Q40)</f>
        <v>1886</v>
      </c>
    </row>
    <row r="42" spans="1:17" s="16" customFormat="1" ht="28.5">
      <c r="A42" s="18" t="s">
        <v>32</v>
      </c>
      <c r="B42" s="28">
        <f>B41+B33+B25</f>
        <v>12153</v>
      </c>
      <c r="C42" s="28">
        <f t="shared" si="8"/>
        <v>1985</v>
      </c>
      <c r="D42" s="29">
        <f t="shared" si="9"/>
        <v>19.52202989771834</v>
      </c>
      <c r="E42" s="28">
        <f t="shared" si="10"/>
        <v>1132</v>
      </c>
      <c r="F42" s="29">
        <f t="shared" si="11"/>
        <v>10.271300244986833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10168</v>
      </c>
      <c r="Q42" s="17">
        <f>Q41+Q33+Q25</f>
        <v>11021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tabSelected="1" zoomScale="85" zoomScaleNormal="85" workbookViewId="0" topLeftCell="A19">
      <pane xSplit="4" topLeftCell="E1" activePane="topRight" state="frozen"/>
      <selection pane="topLeft" activeCell="Q47" sqref="Q47"/>
      <selection pane="topRight" activeCell="Q47" sqref="Q47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32" t="s">
        <v>73</v>
      </c>
      <c r="B2" s="132"/>
      <c r="C2" s="132"/>
      <c r="D2" s="132"/>
      <c r="E2" s="1"/>
      <c r="F2" s="1"/>
    </row>
    <row r="3" spans="1:4" ht="15.75">
      <c r="A3" s="147" t="s">
        <v>117</v>
      </c>
      <c r="B3" s="148"/>
      <c r="C3" s="148"/>
      <c r="D3" s="148"/>
    </row>
    <row r="4" spans="1:4" ht="9" customHeight="1">
      <c r="A4" s="31"/>
      <c r="B4" s="31"/>
      <c r="C4" s="31"/>
      <c r="D4" s="32"/>
    </row>
    <row r="5" spans="1:4" ht="21" customHeight="1">
      <c r="A5" s="131" t="s">
        <v>44</v>
      </c>
      <c r="B5" s="149" t="s">
        <v>45</v>
      </c>
      <c r="C5" s="152" t="s">
        <v>46</v>
      </c>
      <c r="D5" s="130"/>
    </row>
    <row r="6" spans="1:4" ht="28.5" customHeight="1">
      <c r="A6" s="153"/>
      <c r="B6" s="150"/>
      <c r="C6" s="149" t="s">
        <v>78</v>
      </c>
      <c r="D6" s="149" t="s">
        <v>47</v>
      </c>
    </row>
    <row r="7" spans="1:4" ht="26.25" customHeight="1">
      <c r="A7" s="154"/>
      <c r="B7" s="151"/>
      <c r="C7" s="151"/>
      <c r="D7" s="151"/>
    </row>
    <row r="8" spans="1:4" ht="24" customHeight="1">
      <c r="A8" s="100" t="s">
        <v>48</v>
      </c>
      <c r="B8" s="100"/>
      <c r="C8" s="100"/>
      <c r="D8" s="100"/>
    </row>
    <row r="9" spans="1:4" ht="15">
      <c r="A9" s="33" t="s">
        <v>49</v>
      </c>
      <c r="B9" s="34">
        <f>'[1]regio'!H132</f>
        <v>57442</v>
      </c>
      <c r="C9" s="35">
        <f>B9/$B$11*100</f>
        <v>53.88302612447822</v>
      </c>
      <c r="D9" s="35">
        <f>'[1]regio'!$H85/'[1]regio'!$H$87*100</f>
        <v>53.474028138961124</v>
      </c>
    </row>
    <row r="10" spans="1:4" s="39" customFormat="1" ht="15">
      <c r="A10" s="36" t="s">
        <v>50</v>
      </c>
      <c r="B10" s="37">
        <f>'[1]regio'!H133</f>
        <v>49163</v>
      </c>
      <c r="C10" s="38">
        <f aca="true" t="shared" si="0" ref="C10:C34">B10/$B$11*100</f>
        <v>46.116973875521786</v>
      </c>
      <c r="D10" s="38">
        <f>'[1]regio'!$H86/'[1]regio'!$H$87*100</f>
        <v>46.525971861038876</v>
      </c>
    </row>
    <row r="11" spans="1:4" s="43" customFormat="1" ht="20.25" customHeight="1">
      <c r="A11" s="40" t="s">
        <v>51</v>
      </c>
      <c r="B11" s="41">
        <f>SUM(B9:B10)</f>
        <v>106605</v>
      </c>
      <c r="C11" s="42">
        <f t="shared" si="0"/>
        <v>100</v>
      </c>
      <c r="D11" s="42">
        <f>'[1]regio'!$M46/'[1]regio'!$M$46*100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">
      <c r="A13" s="33" t="s">
        <v>86</v>
      </c>
      <c r="B13" s="34">
        <f>'[1]regio'!H143</f>
        <v>3460</v>
      </c>
      <c r="C13" s="35">
        <f t="shared" si="0"/>
        <v>3.2456263777496366</v>
      </c>
      <c r="D13" s="35">
        <f>'[1]regio'!$H96/'[1]regio'!$H102*100</f>
        <v>3.824098152963926</v>
      </c>
      <c r="E13" s="48"/>
    </row>
    <row r="14" spans="1:4" ht="15">
      <c r="A14" s="69" t="s">
        <v>87</v>
      </c>
      <c r="B14" s="37">
        <f>'[1]regio'!H144</f>
        <v>16104</v>
      </c>
      <c r="C14" s="38">
        <f t="shared" si="0"/>
        <v>15.106233291121429</v>
      </c>
      <c r="D14" s="38">
        <f>'[1]regio'!$H97/'[1]regio'!G$102*100</f>
        <v>14.948045185973333</v>
      </c>
    </row>
    <row r="15" spans="1:5" s="39" customFormat="1" ht="15">
      <c r="A15" s="33" t="s">
        <v>88</v>
      </c>
      <c r="B15" s="34">
        <f>'[1]regio'!H145</f>
        <v>28183</v>
      </c>
      <c r="C15" s="35">
        <f t="shared" si="0"/>
        <v>26.436846301768206</v>
      </c>
      <c r="D15" s="35">
        <f>'[1]regio'!$H98/'[1]regio'!G$102*100</f>
        <v>27.692255450161863</v>
      </c>
      <c r="E15" s="71"/>
    </row>
    <row r="16" spans="1:4" ht="15">
      <c r="A16" s="36" t="s">
        <v>89</v>
      </c>
      <c r="B16" s="37">
        <f>'[1]regio'!H146</f>
        <v>26117</v>
      </c>
      <c r="C16" s="38">
        <f t="shared" si="0"/>
        <v>24.498850898175508</v>
      </c>
      <c r="D16" s="38">
        <f>'[1]regio'!$H99/'[1]regio'!G$102*100</f>
        <v>24.96208090915265</v>
      </c>
    </row>
    <row r="17" spans="1:4" s="39" customFormat="1" ht="15">
      <c r="A17" s="33" t="s">
        <v>90</v>
      </c>
      <c r="B17" s="34">
        <f>'[1]regio'!H147</f>
        <v>24934</v>
      </c>
      <c r="C17" s="35">
        <f t="shared" si="0"/>
        <v>23.38914685052296</v>
      </c>
      <c r="D17" s="35">
        <f>'[1]regio'!$H100/'[1]regio'!G$102*100</f>
        <v>23.24949629864397</v>
      </c>
    </row>
    <row r="18" spans="1:4" ht="15">
      <c r="A18" s="36" t="s">
        <v>91</v>
      </c>
      <c r="B18" s="37">
        <f>'[1]regio'!H148</f>
        <v>7807</v>
      </c>
      <c r="C18" s="38">
        <f t="shared" si="0"/>
        <v>7.323296280662257</v>
      </c>
      <c r="D18" s="38">
        <f>'[1]regio'!$H101/'[1]regio'!G$102*100</f>
        <v>7.105018902949765</v>
      </c>
    </row>
    <row r="19" spans="1:4" s="47" customFormat="1" ht="22.5" customHeight="1">
      <c r="A19" s="40" t="s">
        <v>51</v>
      </c>
      <c r="B19" s="41">
        <f>SUM(B13:B18)</f>
        <v>106605</v>
      </c>
      <c r="C19" s="42">
        <f t="shared" si="0"/>
        <v>100</v>
      </c>
      <c r="D19" s="42">
        <f>SUM(D13:D18)</f>
        <v>101.78099489984551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">
      <c r="A21" s="33" t="s">
        <v>53</v>
      </c>
      <c r="B21" s="34">
        <f>'[1]regio'!H151</f>
        <v>8807</v>
      </c>
      <c r="C21" s="35">
        <f t="shared" si="0"/>
        <v>8.261338586370245</v>
      </c>
      <c r="D21" s="35">
        <f>'[1]regio'!$H104/'[1]regio'!$H$110*100</f>
        <v>10.449867751328043</v>
      </c>
    </row>
    <row r="22" spans="1:4" ht="15">
      <c r="A22" s="36" t="s">
        <v>54</v>
      </c>
      <c r="B22" s="37">
        <f>'[1]regio'!H152</f>
        <v>36411</v>
      </c>
      <c r="C22" s="38">
        <f t="shared" si="0"/>
        <v>34.15505839313353</v>
      </c>
      <c r="D22" s="38">
        <f>'[1]regio'!$H105/'[1]regio'!$H$110*100</f>
        <v>38.1209575248383</v>
      </c>
    </row>
    <row r="23" spans="1:4" s="39" customFormat="1" ht="15">
      <c r="A23" s="33" t="s">
        <v>55</v>
      </c>
      <c r="B23" s="34">
        <f>'[1]regio'!H153</f>
        <v>33804</v>
      </c>
      <c r="C23" s="35">
        <f t="shared" si="0"/>
        <v>31.709582102152805</v>
      </c>
      <c r="D23" s="35">
        <f>'[1]regio'!$H106/'[1]regio'!$H$110*100</f>
        <v>29.0847058300549</v>
      </c>
    </row>
    <row r="24" spans="1:4" ht="15">
      <c r="A24" s="36" t="s">
        <v>56</v>
      </c>
      <c r="B24" s="37">
        <f>'[1]regio'!H154</f>
        <v>15697</v>
      </c>
      <c r="C24" s="38">
        <f t="shared" si="0"/>
        <v>14.724450072698279</v>
      </c>
      <c r="D24" s="38">
        <f>'[1]regio'!$H107/'[1]regio'!$H$110*100</f>
        <v>12.339134493565378</v>
      </c>
    </row>
    <row r="25" spans="1:4" s="39" customFormat="1" ht="15">
      <c r="A25" s="33" t="s">
        <v>57</v>
      </c>
      <c r="B25" s="34">
        <f>'[1]regio'!H155</f>
        <v>7988</v>
      </c>
      <c r="C25" s="35">
        <f t="shared" si="0"/>
        <v>7.493081937995403</v>
      </c>
      <c r="D25" s="35">
        <f>'[1]regio'!$H108/'[1]regio'!$H$110*100</f>
        <v>6.678002267120091</v>
      </c>
    </row>
    <row r="26" spans="1:4" ht="15">
      <c r="A26" s="36" t="s">
        <v>58</v>
      </c>
      <c r="B26" s="37">
        <f>'[1]regio'!H156</f>
        <v>3898</v>
      </c>
      <c r="C26" s="38">
        <f t="shared" si="0"/>
        <v>3.6564889076497353</v>
      </c>
      <c r="D26" s="38">
        <f>'[1]regio'!$H109/'[1]regio'!$H$110*100</f>
        <v>3.327332133093285</v>
      </c>
    </row>
    <row r="27" spans="1:4" s="47" customFormat="1" ht="21" customHeight="1">
      <c r="A27" s="40" t="s">
        <v>51</v>
      </c>
      <c r="B27" s="41">
        <f>SUM(B21:B26)</f>
        <v>106605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s="39" customFormat="1" ht="15">
      <c r="A29" s="70" t="s">
        <v>80</v>
      </c>
      <c r="B29" s="34">
        <f>'[1]regio'!H159</f>
        <v>29108</v>
      </c>
      <c r="C29" s="35">
        <f>B29/$B$11*100</f>
        <v>27.3045354345481</v>
      </c>
      <c r="D29" s="35">
        <f>'[1]regio'!$Z117/'[1]regio'!$Z$123*100</f>
        <v>25.121691004867643</v>
      </c>
    </row>
    <row r="30" spans="1:4" ht="15">
      <c r="A30" s="69" t="s">
        <v>81</v>
      </c>
      <c r="B30" s="37">
        <f>'[1]regio'!H160</f>
        <v>21275</v>
      </c>
      <c r="C30" s="38">
        <f>B30/$B$11*100</f>
        <v>19.956850053937433</v>
      </c>
      <c r="D30" s="38">
        <f>'[1]regio'!$Z118/'[1]regio'!$Z$123*100</f>
        <v>13.581605209930874</v>
      </c>
    </row>
    <row r="31" spans="1:4" s="39" customFormat="1" ht="15">
      <c r="A31" s="70" t="s">
        <v>82</v>
      </c>
      <c r="B31" s="34">
        <f>'[1]regio'!H161</f>
        <v>22735</v>
      </c>
      <c r="C31" s="35">
        <f>B31/$B$11*100</f>
        <v>21.326391820271095</v>
      </c>
      <c r="D31" s="35">
        <f>'[1]regio'!$Z119/'[1]regio'!$Z$123*100</f>
        <v>19.232735435976085</v>
      </c>
    </row>
    <row r="32" spans="1:4" ht="15">
      <c r="A32" s="69" t="s">
        <v>83</v>
      </c>
      <c r="B32" s="37">
        <f>'[1]regio'!H162</f>
        <v>14822</v>
      </c>
      <c r="C32" s="38">
        <f>B32/$B$11*100</f>
        <v>13.903663055203792</v>
      </c>
      <c r="D32" s="38">
        <f>'[1]regio'!$Z120/'[1]regio'!$Z$123*100</f>
        <v>19.85508212753662</v>
      </c>
    </row>
    <row r="33" spans="1:4" s="39" customFormat="1" ht="15.75">
      <c r="A33" s="70" t="s">
        <v>84</v>
      </c>
      <c r="B33" s="34">
        <f>'[1]regio'!H163</f>
        <v>18665</v>
      </c>
      <c r="C33" s="35">
        <f>B33/$B$11*100</f>
        <v>17.508559636039585</v>
      </c>
      <c r="D33" s="35">
        <f>'[1]regio'!$Z121/'[1]regio'!$Z$123*100</f>
        <v>22.208886221688783</v>
      </c>
    </row>
    <row r="34" spans="1:4" s="43" customFormat="1" ht="23.25" customHeight="1">
      <c r="A34" s="44" t="s">
        <v>51</v>
      </c>
      <c r="B34" s="45">
        <f>SUM(B29:B33)</f>
        <v>106605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'[1]regio'!H166</f>
        <v>21036</v>
      </c>
      <c r="C36" s="66">
        <f>B36/$B$40*100</f>
        <v>19.732657942873224</v>
      </c>
      <c r="D36" s="66">
        <f>'[1]regio'!$H125/'[1]regio'!$H$129*100</f>
        <v>13.664955213264877</v>
      </c>
    </row>
    <row r="37" spans="1:4" ht="15.75">
      <c r="A37" s="68" t="s">
        <v>76</v>
      </c>
      <c r="B37" s="34">
        <f>'[1]regio'!H167</f>
        <v>6172</v>
      </c>
      <c r="C37" s="35">
        <f>B37/$B$40*100</f>
        <v>5.789597110829699</v>
      </c>
      <c r="D37" s="35">
        <f>'[1]regio'!$H126/'[1]regio'!$H$129*100</f>
        <v>6.65466426618657</v>
      </c>
    </row>
    <row r="38" spans="1:4" ht="15.75">
      <c r="A38" s="67" t="s">
        <v>115</v>
      </c>
      <c r="B38" s="65">
        <f>'[1]regio'!H168</f>
        <v>38183</v>
      </c>
      <c r="C38" s="66">
        <f>B38/$B$40*100</f>
        <v>35.81726935884809</v>
      </c>
      <c r="D38" s="66">
        <f>'[1]regio'!$H127/'[1]regio'!$H$129*100</f>
        <v>45.11457847124981</v>
      </c>
    </row>
    <row r="39" spans="1:4" ht="15.75">
      <c r="A39" s="68" t="s">
        <v>77</v>
      </c>
      <c r="B39" s="34">
        <f>'[1]regio'!H169</f>
        <v>41214</v>
      </c>
      <c r="C39" s="35">
        <f>B39/$B$40*100</f>
        <v>38.66047558744899</v>
      </c>
      <c r="D39" s="35">
        <f>'[1]regio'!$H128/'[1]regio'!$H$129*100</f>
        <v>34.565802049298746</v>
      </c>
    </row>
    <row r="40" spans="1:4" s="43" customFormat="1" ht="22.5" customHeight="1">
      <c r="A40" s="62" t="s">
        <v>51</v>
      </c>
      <c r="B40" s="63">
        <f>SUM(B36:B39)</f>
        <v>106605</v>
      </c>
      <c r="C40" s="64">
        <f>SUM(C36:C39)</f>
        <v>100</v>
      </c>
      <c r="D40" s="64">
        <f>SUM(D36:D39)</f>
        <v>100</v>
      </c>
    </row>
    <row r="41" spans="1:4" ht="30" customHeight="1">
      <c r="A41" s="145" t="s">
        <v>116</v>
      </c>
      <c r="B41" s="145"/>
      <c r="C41" s="145"/>
      <c r="D41" s="145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workbookViewId="0" topLeftCell="A1">
      <selection activeCell="Q47" sqref="Q4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6" t="s">
        <v>43</v>
      </c>
      <c r="B1" s="156"/>
      <c r="C1" s="156"/>
      <c r="D1" s="156"/>
    </row>
    <row r="2" spans="1:4" ht="15.75">
      <c r="A2" s="156" t="s">
        <v>70</v>
      </c>
      <c r="B2" s="156"/>
      <c r="C2" s="156"/>
      <c r="D2" s="156"/>
    </row>
    <row r="3" spans="1:4" ht="15.75">
      <c r="A3" s="157" t="s">
        <v>117</v>
      </c>
      <c r="B3" s="158"/>
      <c r="C3" s="158"/>
      <c r="D3" s="158"/>
    </row>
    <row r="4" spans="1:4" ht="15.75">
      <c r="A4" s="52"/>
      <c r="B4" s="52"/>
      <c r="C4" s="52"/>
      <c r="D4" s="53"/>
    </row>
    <row r="5" spans="1:4" ht="28.5" customHeight="1">
      <c r="A5" s="164" t="s">
        <v>44</v>
      </c>
      <c r="B5" s="159" t="s">
        <v>45</v>
      </c>
      <c r="C5" s="162" t="s">
        <v>46</v>
      </c>
      <c r="D5" s="163"/>
    </row>
    <row r="6" spans="1:4" ht="28.5" customHeight="1">
      <c r="A6" s="165"/>
      <c r="B6" s="160"/>
      <c r="C6" s="159" t="s">
        <v>78</v>
      </c>
      <c r="D6" s="159" t="s">
        <v>47</v>
      </c>
    </row>
    <row r="7" spans="1:4" ht="36" customHeight="1">
      <c r="A7" s="166"/>
      <c r="B7" s="161"/>
      <c r="C7" s="161"/>
      <c r="D7" s="161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'[1]borsod'!H132</f>
        <v>36644</v>
      </c>
      <c r="C9" s="35">
        <f>B9/$B$11*100</f>
        <v>54.31557103683391</v>
      </c>
      <c r="D9" s="35">
        <f>'[1]borsod'!$H85/'[1]borsod'!$H$87*100</f>
        <v>54.25221940123025</v>
      </c>
    </row>
    <row r="10" spans="1:4" s="56" customFormat="1" ht="15.75">
      <c r="A10" s="55" t="s">
        <v>50</v>
      </c>
      <c r="B10" s="37">
        <f>'[1]borsod'!H133</f>
        <v>30821</v>
      </c>
      <c r="C10" s="38">
        <f>B10/$B$11*100</f>
        <v>45.684428963166084</v>
      </c>
      <c r="D10" s="38">
        <f>'[1]borsod'!$H86/'[1]borsod'!$H$87*100</f>
        <v>45.747780598769744</v>
      </c>
    </row>
    <row r="11" spans="1:4" s="58" customFormat="1" ht="20.25" customHeight="1">
      <c r="A11" s="57" t="s">
        <v>51</v>
      </c>
      <c r="B11" s="41">
        <f>SUM(B9:B10)</f>
        <v>67465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'[1]borsod'!H143</f>
        <v>2295</v>
      </c>
      <c r="C13" s="35">
        <f aca="true" t="shared" si="0" ref="C13:C19">B13/$B$11*100</f>
        <v>3.4017638775661454</v>
      </c>
      <c r="D13" s="35">
        <f>'[1]borsod'!$H96/'[1]borsod'!$H$102*100</f>
        <v>3.94295159064188</v>
      </c>
      <c r="E13" s="60"/>
    </row>
    <row r="14" spans="1:4" ht="15.75">
      <c r="A14" s="69" t="s">
        <v>87</v>
      </c>
      <c r="B14" s="37">
        <f>'[1]borsod'!H144</f>
        <v>10586</v>
      </c>
      <c r="C14" s="38">
        <f t="shared" si="0"/>
        <v>15.691099088416216</v>
      </c>
      <c r="D14" s="38">
        <f>'[1]borsod'!$H97/'[1]borsod'!$H$102*100</f>
        <v>15.166902380424965</v>
      </c>
    </row>
    <row r="15" spans="1:4" s="56" customFormat="1" ht="15.75">
      <c r="A15" s="33" t="s">
        <v>88</v>
      </c>
      <c r="B15" s="34">
        <f>'[1]borsod'!H145</f>
        <v>17506</v>
      </c>
      <c r="C15" s="35">
        <f t="shared" si="0"/>
        <v>25.948269473060105</v>
      </c>
      <c r="D15" s="35">
        <f>'[1]borsod'!$H98/'[1]borsod'!$H$102*100</f>
        <v>26.706084822873887</v>
      </c>
    </row>
    <row r="16" spans="1:4" ht="15.75">
      <c r="A16" s="36" t="s">
        <v>89</v>
      </c>
      <c r="B16" s="37">
        <f>'[1]borsod'!H146</f>
        <v>16682</v>
      </c>
      <c r="C16" s="38">
        <f t="shared" si="0"/>
        <v>24.726895427258576</v>
      </c>
      <c r="D16" s="38">
        <f>'[1]borsod'!$H99/'[1]borsod'!$H$102*100</f>
        <v>25.00894576311619</v>
      </c>
    </row>
    <row r="17" spans="1:4" s="56" customFormat="1" ht="15.75">
      <c r="A17" s="33" t="s">
        <v>90</v>
      </c>
      <c r="B17" s="34">
        <f>'[1]borsod'!H147</f>
        <v>15715</v>
      </c>
      <c r="C17" s="35">
        <f t="shared" si="0"/>
        <v>23.293559623508486</v>
      </c>
      <c r="D17" s="35">
        <f>'[1]borsod'!$H100/'[1]borsod'!$H$102*100</f>
        <v>22.708606676095215</v>
      </c>
    </row>
    <row r="18" spans="1:4" ht="15.75">
      <c r="A18" s="36" t="s">
        <v>91</v>
      </c>
      <c r="B18" s="37">
        <f>'[1]borsod'!H148</f>
        <v>4681</v>
      </c>
      <c r="C18" s="38">
        <f t="shared" si="0"/>
        <v>6.93841251019047</v>
      </c>
      <c r="D18" s="38">
        <f>'[1]borsod'!$H101/'[1]borsod'!$H$102*100</f>
        <v>6.466508766847853</v>
      </c>
    </row>
    <row r="19" spans="1:4" s="59" customFormat="1" ht="22.5" customHeight="1">
      <c r="A19" s="57" t="s">
        <v>51</v>
      </c>
      <c r="B19" s="41">
        <f>SUM(B13:B18)</f>
        <v>67465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'[1]borsod'!H151</f>
        <v>6100</v>
      </c>
      <c r="C21" s="35">
        <f aca="true" t="shared" si="1" ref="C21:C27">B21/$B$11*100</f>
        <v>9.041725339064701</v>
      </c>
      <c r="D21" s="35">
        <f>'[1]borsod'!$H104/'[1]borsod'!$H$110*100</f>
        <v>10.98369315180534</v>
      </c>
    </row>
    <row r="22" spans="1:4" ht="15.75">
      <c r="A22" s="55" t="s">
        <v>54</v>
      </c>
      <c r="B22" s="37">
        <f>'[1]borsod'!H152</f>
        <v>23230</v>
      </c>
      <c r="C22" s="38">
        <f t="shared" si="1"/>
        <v>34.432668791225076</v>
      </c>
      <c r="D22" s="38">
        <f>'[1]borsod'!$H105/'[1]borsod'!$H$110*100</f>
        <v>38.28105031778758</v>
      </c>
    </row>
    <row r="23" spans="1:4" s="56" customFormat="1" ht="15.75">
      <c r="A23" s="54" t="s">
        <v>55</v>
      </c>
      <c r="B23" s="34">
        <f>'[1]borsod'!H153</f>
        <v>21436</v>
      </c>
      <c r="C23" s="35">
        <f t="shared" si="1"/>
        <v>31.773512191506708</v>
      </c>
      <c r="D23" s="35">
        <f>'[1]borsod'!$H106/'[1]borsod'!$H$110*100</f>
        <v>29.47841941145398</v>
      </c>
    </row>
    <row r="24" spans="1:4" ht="15.75">
      <c r="A24" s="55" t="s">
        <v>56</v>
      </c>
      <c r="B24" s="37">
        <f>'[1]borsod'!H154</f>
        <v>9380</v>
      </c>
      <c r="C24" s="38">
        <f t="shared" si="1"/>
        <v>13.903505521381456</v>
      </c>
      <c r="D24" s="38">
        <f>'[1]borsod'!$H107/'[1]borsod'!$H$110*100</f>
        <v>11.563037810758772</v>
      </c>
    </row>
    <row r="25" spans="1:4" s="56" customFormat="1" ht="15.75">
      <c r="A25" s="54" t="s">
        <v>57</v>
      </c>
      <c r="B25" s="34">
        <f>'[1]borsod'!H155</f>
        <v>4941</v>
      </c>
      <c r="C25" s="35">
        <f t="shared" si="1"/>
        <v>7.323797524642408</v>
      </c>
      <c r="D25" s="35">
        <f>'[1]borsod'!$H108/'[1]borsod'!$H$110*100</f>
        <v>6.505699729071174</v>
      </c>
    </row>
    <row r="26" spans="1:4" ht="15.75">
      <c r="A26" s="55" t="s">
        <v>58</v>
      </c>
      <c r="B26" s="37">
        <f>'[1]borsod'!H156</f>
        <v>2378</v>
      </c>
      <c r="C26" s="38">
        <f t="shared" si="1"/>
        <v>3.524790632179649</v>
      </c>
      <c r="D26" s="38">
        <f>'[1]borsod'!$H109/'[1]borsod'!$H$110*100</f>
        <v>3.1880995791231452</v>
      </c>
    </row>
    <row r="27" spans="1:4" s="59" customFormat="1" ht="21" customHeight="1">
      <c r="A27" s="57" t="s">
        <v>51</v>
      </c>
      <c r="B27" s="41">
        <f>SUM(B21:B26)</f>
        <v>67465</v>
      </c>
      <c r="C27" s="42">
        <f t="shared" si="1"/>
        <v>100</v>
      </c>
      <c r="D27" s="42">
        <f>SUM(D21:D26)</f>
        <v>99.99999999999999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'[1]borsod'!H159</f>
        <v>17870</v>
      </c>
      <c r="C29" s="35">
        <f aca="true" t="shared" si="2" ref="C29:C38">B29/$B$11*100</f>
        <v>26.487808493292818</v>
      </c>
      <c r="D29" s="35">
        <f>'[1]borsod'!$W117/'[1]borsod'!$W$123*100</f>
        <v>24.36485081875032</v>
      </c>
    </row>
    <row r="30" spans="1:4" ht="15.75">
      <c r="A30" s="69" t="s">
        <v>81</v>
      </c>
      <c r="B30" s="37">
        <f>'[1]borsod'!H160</f>
        <v>12717</v>
      </c>
      <c r="C30" s="38">
        <f t="shared" si="2"/>
        <v>18.84977395686652</v>
      </c>
      <c r="D30" s="38">
        <f>'[1]borsod'!$W118/'[1]borsod'!$W$123*100</f>
        <v>12.445686438223117</v>
      </c>
    </row>
    <row r="31" spans="1:4" ht="15.75">
      <c r="A31" s="70" t="s">
        <v>82</v>
      </c>
      <c r="B31" s="34">
        <f>'[1]borsod'!H161</f>
        <v>13506</v>
      </c>
      <c r="C31" s="35">
        <f t="shared" si="2"/>
        <v>20.019269250722598</v>
      </c>
      <c r="D31" s="35">
        <f>'[1]borsod'!$W119/'[1]borsod'!$W$123*100</f>
        <v>18.511765808441393</v>
      </c>
    </row>
    <row r="32" spans="1:4" ht="15.75">
      <c r="A32" s="69" t="s">
        <v>83</v>
      </c>
      <c r="B32" s="37">
        <f>'[1]borsod'!H162</f>
        <v>9822</v>
      </c>
      <c r="C32" s="38">
        <f t="shared" si="2"/>
        <v>14.55866004594975</v>
      </c>
      <c r="D32" s="38">
        <f>'[1]borsod'!$W120/'[1]borsod'!$W$123*100</f>
        <v>20.20208904868199</v>
      </c>
    </row>
    <row r="33" spans="1:4" s="56" customFormat="1" ht="15.75">
      <c r="A33" s="70" t="s">
        <v>84</v>
      </c>
      <c r="B33" s="34">
        <f>'[1]borsod'!H163</f>
        <v>13550</v>
      </c>
      <c r="C33" s="35">
        <f t="shared" si="2"/>
        <v>20.08448825316831</v>
      </c>
      <c r="D33" s="35">
        <f>'[1]borsod'!$W121/'[1]borsod'!$W$123*100</f>
        <v>24.47560788590318</v>
      </c>
    </row>
    <row r="34" spans="1:4" s="58" customFormat="1" ht="22.5" customHeight="1">
      <c r="A34" s="44" t="s">
        <v>51</v>
      </c>
      <c r="B34" s="45">
        <f>SUM(B29:B33)</f>
        <v>67465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'[1]borsod'!H166</f>
        <v>11156</v>
      </c>
      <c r="C36" s="38">
        <f t="shared" si="2"/>
        <v>16.53598162009931</v>
      </c>
      <c r="D36" s="66">
        <f>'[1]borsod'!$H125/'[1]borsod'!$H$129*100</f>
        <v>11.656755329118885</v>
      </c>
    </row>
    <row r="37" spans="1:4" ht="15.75">
      <c r="A37" s="68" t="s">
        <v>76</v>
      </c>
      <c r="B37" s="34">
        <f>'[1]borsod'!H167</f>
        <v>3452</v>
      </c>
      <c r="C37" s="35">
        <f>B37/$B$11*100</f>
        <v>5.11672719187727</v>
      </c>
      <c r="D37" s="35">
        <f>'[1]borsod'!$H126/'[1]borsod'!$H$129*100</f>
        <v>6.105270332441597</v>
      </c>
    </row>
    <row r="38" spans="1:4" ht="15.75">
      <c r="A38" s="67" t="s">
        <v>115</v>
      </c>
      <c r="B38" s="65">
        <f>'[1]borsod'!H168</f>
        <v>27176</v>
      </c>
      <c r="C38" s="38">
        <f t="shared" si="2"/>
        <v>40.28162751056103</v>
      </c>
      <c r="D38" s="66">
        <f>'[1]borsod'!$H127/'[1]borsod'!$H$129*100</f>
        <v>48.77059655460324</v>
      </c>
    </row>
    <row r="39" spans="1:4" ht="15.75">
      <c r="A39" s="68" t="s">
        <v>77</v>
      </c>
      <c r="B39" s="34">
        <f>'[1]borsod'!H169</f>
        <v>25681</v>
      </c>
      <c r="C39" s="35">
        <f>B39/$B$11*100</f>
        <v>38.06566367746239</v>
      </c>
      <c r="D39" s="35">
        <f>'[1]borsod'!$H128/'[1]borsod'!$H$129*100</f>
        <v>33.467377783836284</v>
      </c>
    </row>
    <row r="40" spans="1:4" ht="15.75">
      <c r="A40" s="62" t="s">
        <v>51</v>
      </c>
      <c r="B40" s="63">
        <f>SUM(B36:B39)</f>
        <v>67465</v>
      </c>
      <c r="C40" s="64">
        <f>SUM(C36:C39)</f>
        <v>100</v>
      </c>
      <c r="D40" s="64">
        <f>SUM(D36:D39)</f>
        <v>100</v>
      </c>
    </row>
    <row r="41" spans="1:4" ht="30" customHeight="1">
      <c r="A41" s="155" t="s">
        <v>116</v>
      </c>
      <c r="B41" s="155"/>
      <c r="C41" s="155"/>
      <c r="D41" s="155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workbookViewId="0" topLeftCell="A1">
      <pane xSplit="4" topLeftCell="E1" activePane="topRight" state="frozen"/>
      <selection pane="topLeft" activeCell="Q47" sqref="Q47"/>
      <selection pane="topRight" activeCell="Q47" sqref="Q4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6" t="s">
        <v>43</v>
      </c>
      <c r="B1" s="156"/>
      <c r="C1" s="156"/>
      <c r="D1" s="156"/>
    </row>
    <row r="2" spans="1:4" ht="15.75">
      <c r="A2" s="156" t="s">
        <v>69</v>
      </c>
      <c r="B2" s="156"/>
      <c r="C2" s="156"/>
      <c r="D2" s="156"/>
    </row>
    <row r="3" spans="1:4" ht="15.75">
      <c r="A3" s="157" t="s">
        <v>117</v>
      </c>
      <c r="B3" s="158"/>
      <c r="C3" s="158"/>
      <c r="D3" s="158"/>
    </row>
    <row r="4" spans="1:4" ht="6.75" customHeight="1">
      <c r="A4" s="52"/>
      <c r="B4" s="52"/>
      <c r="C4" s="52"/>
      <c r="D4" s="53"/>
    </row>
    <row r="5" spans="1:4" ht="28.5" customHeight="1">
      <c r="A5" s="164" t="s">
        <v>44</v>
      </c>
      <c r="B5" s="159" t="s">
        <v>45</v>
      </c>
      <c r="C5" s="162" t="s">
        <v>46</v>
      </c>
      <c r="D5" s="163"/>
    </row>
    <row r="6" spans="1:4" ht="28.5" customHeight="1">
      <c r="A6" s="165"/>
      <c r="B6" s="160"/>
      <c r="C6" s="159" t="s">
        <v>78</v>
      </c>
      <c r="D6" s="159" t="s">
        <v>47</v>
      </c>
    </row>
    <row r="7" spans="1:4" ht="27" customHeight="1">
      <c r="A7" s="166"/>
      <c r="B7" s="161"/>
      <c r="C7" s="161"/>
      <c r="D7" s="161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'[1]heves'!H132</f>
        <v>10892</v>
      </c>
      <c r="C9" s="35">
        <f>B9/$B$11*100</f>
        <v>52.69217744666441</v>
      </c>
      <c r="D9" s="35">
        <f>'[1]heves'!$H85/'[1]heves'!$H$87*100</f>
        <v>51.384359613786046</v>
      </c>
    </row>
    <row r="10" spans="1:4" s="56" customFormat="1" ht="15.75">
      <c r="A10" s="55" t="s">
        <v>50</v>
      </c>
      <c r="B10" s="37">
        <f>'[1]heves'!H133</f>
        <v>9779</v>
      </c>
      <c r="C10" s="38">
        <f>B10/$B$11*100</f>
        <v>47.30782255333559</v>
      </c>
      <c r="D10" s="38">
        <f>'[1]heves'!$H86/'[1]heves'!$H$87*100</f>
        <v>48.615640386213954</v>
      </c>
    </row>
    <row r="11" spans="1:4" s="58" customFormat="1" ht="20.25" customHeight="1">
      <c r="A11" s="57" t="s">
        <v>51</v>
      </c>
      <c r="B11" s="41">
        <f>SUM(B9:B10)</f>
        <v>20671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'[1]heves'!H143</f>
        <v>529</v>
      </c>
      <c r="C13" s="35">
        <f aca="true" t="shared" si="0" ref="C13:C19">B13/$B$11*100</f>
        <v>2.5591408253108217</v>
      </c>
      <c r="D13" s="35">
        <f>'[1]heves'!$H96/'[1]heves'!$H$102*100</f>
        <v>3.062855681309547</v>
      </c>
      <c r="E13" s="60"/>
    </row>
    <row r="14" spans="1:4" ht="15.75">
      <c r="A14" s="69" t="s">
        <v>87</v>
      </c>
      <c r="B14" s="37">
        <f>'[1]heves'!H144</f>
        <v>2954</v>
      </c>
      <c r="C14" s="38">
        <f t="shared" si="0"/>
        <v>14.290551981036234</v>
      </c>
      <c r="D14" s="38">
        <f>'[1]heves'!$H97/'[1]heves'!$H$102*100</f>
        <v>14.387109150201418</v>
      </c>
    </row>
    <row r="15" spans="1:4" s="56" customFormat="1" ht="15.75">
      <c r="A15" s="33" t="s">
        <v>88</v>
      </c>
      <c r="B15" s="34">
        <f>'[1]heves'!H145</f>
        <v>5833</v>
      </c>
      <c r="C15" s="35">
        <f t="shared" si="0"/>
        <v>28.218276812926323</v>
      </c>
      <c r="D15" s="35">
        <f>'[1]heves'!$H98/'[1]heves'!$H$102*100</f>
        <v>29.483982351812777</v>
      </c>
    </row>
    <row r="16" spans="1:4" ht="15.75">
      <c r="A16" s="36" t="s">
        <v>89</v>
      </c>
      <c r="B16" s="37">
        <f>'[1]heves'!H146</f>
        <v>5086</v>
      </c>
      <c r="C16" s="38">
        <f t="shared" si="0"/>
        <v>24.6045184074307</v>
      </c>
      <c r="D16" s="38">
        <f>'[1]heves'!$H99/'[1]heves'!$H$102*100</f>
        <v>23.498944945328983</v>
      </c>
    </row>
    <row r="17" spans="1:4" s="56" customFormat="1" ht="15.75">
      <c r="A17" s="33" t="s">
        <v>90</v>
      </c>
      <c r="B17" s="34">
        <f>'[1]heves'!H147</f>
        <v>4711</v>
      </c>
      <c r="C17" s="35">
        <f t="shared" si="0"/>
        <v>22.790382661699965</v>
      </c>
      <c r="D17" s="35">
        <f>'[1]heves'!$H100/'[1]heves'!$H$102*100</f>
        <v>22.06023403030884</v>
      </c>
    </row>
    <row r="18" spans="1:4" ht="15.75">
      <c r="A18" s="36" t="s">
        <v>91</v>
      </c>
      <c r="B18" s="37">
        <f>'[1]heves'!H148</f>
        <v>1558</v>
      </c>
      <c r="C18" s="38">
        <f t="shared" si="0"/>
        <v>7.5371293115959554</v>
      </c>
      <c r="D18" s="38">
        <f>'[1]heves'!$H101/'[1]heves'!$H$102*100</f>
        <v>7.506873841038429</v>
      </c>
    </row>
    <row r="19" spans="1:4" s="59" customFormat="1" ht="22.5" customHeight="1">
      <c r="A19" s="57" t="s">
        <v>51</v>
      </c>
      <c r="B19" s="41">
        <f>SUM(B13:B18)</f>
        <v>20671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'[1]heves'!H151</f>
        <v>1486</v>
      </c>
      <c r="C21" s="35">
        <f aca="true" t="shared" si="1" ref="C21:C27">B21/$B$11*100</f>
        <v>7.188815248415654</v>
      </c>
      <c r="D21" s="35">
        <f>'[1]heves'!$H104/'[1]heves'!$H$110*100</f>
        <v>10.000639427073342</v>
      </c>
    </row>
    <row r="22" spans="1:4" ht="15.75">
      <c r="A22" s="55" t="s">
        <v>54</v>
      </c>
      <c r="B22" s="37">
        <f>'[1]heves'!H152</f>
        <v>6401</v>
      </c>
      <c r="C22" s="38">
        <f t="shared" si="1"/>
        <v>30.966087755793144</v>
      </c>
      <c r="D22" s="38">
        <f>'[1]heves'!$H105/'[1]heves'!$H$110*100</f>
        <v>35.9549843340367</v>
      </c>
    </row>
    <row r="23" spans="1:4" s="56" customFormat="1" ht="15.75">
      <c r="A23" s="54" t="s">
        <v>55</v>
      </c>
      <c r="B23" s="34">
        <f>'[1]heves'!H153</f>
        <v>6722</v>
      </c>
      <c r="C23" s="35">
        <f t="shared" si="1"/>
        <v>32.51898795413865</v>
      </c>
      <c r="D23" s="35">
        <f>'[1]heves'!$H106/'[1]heves'!$H$110*100</f>
        <v>28.972440693138946</v>
      </c>
    </row>
    <row r="24" spans="1:4" ht="15.75">
      <c r="A24" s="55" t="s">
        <v>56</v>
      </c>
      <c r="B24" s="37">
        <f>'[1]heves'!H154</f>
        <v>3446</v>
      </c>
      <c r="C24" s="38">
        <f t="shared" si="1"/>
        <v>16.670698079434956</v>
      </c>
      <c r="D24" s="38">
        <f>'[1]heves'!$H107/'[1]heves'!$H$110*100</f>
        <v>13.843596137860478</v>
      </c>
    </row>
    <row r="25" spans="1:4" s="56" customFormat="1" ht="15.75">
      <c r="A25" s="54" t="s">
        <v>57</v>
      </c>
      <c r="B25" s="34">
        <f>'[1]heves'!H155</f>
        <v>1611</v>
      </c>
      <c r="C25" s="35">
        <f t="shared" si="1"/>
        <v>7.793527163659232</v>
      </c>
      <c r="D25" s="35">
        <f>'[1]heves'!$H108/'[1]heves'!$H$110*100</f>
        <v>6.707589999360573</v>
      </c>
    </row>
    <row r="26" spans="1:4" ht="15.75">
      <c r="A26" s="55" t="s">
        <v>58</v>
      </c>
      <c r="B26" s="37">
        <f>'[1]heves'!H156</f>
        <v>1005</v>
      </c>
      <c r="C26" s="38">
        <f t="shared" si="1"/>
        <v>4.861883798558367</v>
      </c>
      <c r="D26" s="38">
        <f>'[1]heves'!$H109/'[1]heves'!$H$110*100</f>
        <v>4.520749408529958</v>
      </c>
    </row>
    <row r="27" spans="1:4" s="59" customFormat="1" ht="21" customHeight="1">
      <c r="A27" s="57" t="s">
        <v>51</v>
      </c>
      <c r="B27" s="41">
        <f>SUM(B21:B26)</f>
        <v>20671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'[1]heves'!H159</f>
        <v>6380</v>
      </c>
      <c r="C29" s="35">
        <f aca="true" t="shared" si="2" ref="C29:C39">B29/$B$11*100</f>
        <v>30.864496154032217</v>
      </c>
      <c r="D29" s="35">
        <f>'[1]heves'!$W117/'[1]heves'!$W$123*100</f>
        <v>28.013300083125518</v>
      </c>
    </row>
    <row r="30" spans="1:4" ht="15.75">
      <c r="A30" s="69" t="s">
        <v>81</v>
      </c>
      <c r="B30" s="37">
        <f>'[1]heves'!H160</f>
        <v>4929</v>
      </c>
      <c r="C30" s="38">
        <f t="shared" si="2"/>
        <v>23.84500024188477</v>
      </c>
      <c r="D30" s="38">
        <f>'[1]heves'!$W118/'[1]heves'!$W$123*100</f>
        <v>16.797749216701835</v>
      </c>
    </row>
    <row r="31" spans="1:4" ht="15.75">
      <c r="A31" s="70" t="s">
        <v>82</v>
      </c>
      <c r="B31" s="34">
        <f>'[1]heves'!H161</f>
        <v>4890</v>
      </c>
      <c r="C31" s="35">
        <f t="shared" si="2"/>
        <v>23.65633012432877</v>
      </c>
      <c r="D31" s="35">
        <f>'[1]heves'!$W119/'[1]heves'!$W$123*100</f>
        <v>21.459172581367095</v>
      </c>
    </row>
    <row r="32" spans="1:4" ht="15.75">
      <c r="A32" s="69" t="s">
        <v>83</v>
      </c>
      <c r="B32" s="37">
        <f>'[1]heves'!H162</f>
        <v>2392</v>
      </c>
      <c r="C32" s="38">
        <f t="shared" si="2"/>
        <v>11.571767210101108</v>
      </c>
      <c r="D32" s="38">
        <f>'[1]heves'!$W120/'[1]heves'!$W$123*100</f>
        <v>18.12775752925379</v>
      </c>
    </row>
    <row r="33" spans="1:4" s="56" customFormat="1" ht="15.75">
      <c r="A33" s="70" t="s">
        <v>84</v>
      </c>
      <c r="B33" s="34">
        <f>'[1]heves'!H163</f>
        <v>2080</v>
      </c>
      <c r="C33" s="35">
        <f t="shared" si="2"/>
        <v>10.062406269653138</v>
      </c>
      <c r="D33" s="35">
        <f>'[1]heves'!$W121/'[1]heves'!$W$123*100</f>
        <v>15.602020589551763</v>
      </c>
    </row>
    <row r="34" spans="1:4" s="58" customFormat="1" ht="19.5" customHeight="1">
      <c r="A34" s="44" t="s">
        <v>51</v>
      </c>
      <c r="B34" s="45">
        <f>SUM(B29:B33)</f>
        <v>20671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'[1]heves'!H166</f>
        <v>5981</v>
      </c>
      <c r="C36" s="38">
        <f t="shared" si="2"/>
        <v>28.93425572057472</v>
      </c>
      <c r="D36" s="66">
        <f>'[1]heves'!$H125/'[1]heves'!$H$129*100</f>
        <v>20.506426242087088</v>
      </c>
    </row>
    <row r="37" spans="1:4" ht="15.75">
      <c r="A37" s="68" t="s">
        <v>76</v>
      </c>
      <c r="B37" s="34">
        <f>'[1]heves'!H167</f>
        <v>1569</v>
      </c>
      <c r="C37" s="35">
        <f t="shared" si="2"/>
        <v>7.590343960137391</v>
      </c>
      <c r="D37" s="35">
        <f>'[1]heves'!$H126/'[1]heves'!$H$129*100</f>
        <v>8.510774346185817</v>
      </c>
    </row>
    <row r="38" spans="1:4" ht="15.75">
      <c r="A38" s="67" t="s">
        <v>115</v>
      </c>
      <c r="B38" s="65">
        <f>'[1]heves'!H168</f>
        <v>5460</v>
      </c>
      <c r="C38" s="38">
        <f t="shared" si="2"/>
        <v>26.413816457839484</v>
      </c>
      <c r="D38" s="66">
        <f>'[1]heves'!$H127/'[1]heves'!$H$129*100</f>
        <v>35.96777287550355</v>
      </c>
    </row>
    <row r="39" spans="1:4" ht="15.75">
      <c r="A39" s="68" t="s">
        <v>77</v>
      </c>
      <c r="B39" s="34">
        <f>'[1]heves'!H169</f>
        <v>7661</v>
      </c>
      <c r="C39" s="35">
        <f t="shared" si="2"/>
        <v>37.061583861448405</v>
      </c>
      <c r="D39" s="35">
        <f>'[1]heves'!$H128/'[1]heves'!$H$129*100</f>
        <v>35.015026536223544</v>
      </c>
    </row>
    <row r="40" spans="1:4" ht="15.75">
      <c r="A40" s="62" t="s">
        <v>51</v>
      </c>
      <c r="B40" s="63">
        <f>SUM(B36:B39)</f>
        <v>20671</v>
      </c>
      <c r="C40" s="64">
        <f>B40/$B$11*100</f>
        <v>100</v>
      </c>
      <c r="D40" s="64">
        <f>SUM(D36:D39)</f>
        <v>100</v>
      </c>
    </row>
    <row r="41" spans="1:4" ht="30" customHeight="1">
      <c r="A41" s="155" t="s">
        <v>116</v>
      </c>
      <c r="B41" s="155"/>
      <c r="C41" s="155"/>
      <c r="D41" s="155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tabSelected="1" zoomScale="85" zoomScaleNormal="85" workbookViewId="0" topLeftCell="A1">
      <pane xSplit="4" topLeftCell="E1" activePane="topRight" state="frozen"/>
      <selection pane="topLeft" activeCell="Q47" sqref="Q47"/>
      <selection pane="topRight" activeCell="Q47" sqref="Q47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32" t="s">
        <v>71</v>
      </c>
      <c r="B2" s="132"/>
      <c r="C2" s="132"/>
      <c r="D2" s="132"/>
      <c r="E2" s="1"/>
      <c r="F2" s="1"/>
    </row>
    <row r="3" spans="1:4" ht="15.75">
      <c r="A3" s="147" t="s">
        <v>117</v>
      </c>
      <c r="B3" s="148"/>
      <c r="C3" s="148"/>
      <c r="D3" s="148"/>
    </row>
    <row r="4" spans="1:4" ht="9" customHeight="1">
      <c r="A4" s="31"/>
      <c r="B4" s="31"/>
      <c r="C4" s="31"/>
      <c r="D4" s="32"/>
    </row>
    <row r="5" spans="1:4" ht="21" customHeight="1">
      <c r="A5" s="131" t="s">
        <v>44</v>
      </c>
      <c r="B5" s="149" t="s">
        <v>45</v>
      </c>
      <c r="C5" s="152" t="s">
        <v>46</v>
      </c>
      <c r="D5" s="130"/>
    </row>
    <row r="6" spans="1:4" ht="28.5" customHeight="1">
      <c r="A6" s="153"/>
      <c r="B6" s="150"/>
      <c r="C6" s="149" t="s">
        <v>78</v>
      </c>
      <c r="D6" s="149" t="s">
        <v>47</v>
      </c>
    </row>
    <row r="7" spans="1:4" ht="26.25" customHeight="1">
      <c r="A7" s="154"/>
      <c r="B7" s="151"/>
      <c r="C7" s="151"/>
      <c r="D7" s="151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'[1]nograd'!H132</f>
        <v>9906</v>
      </c>
      <c r="C9" s="35">
        <f>B9/$B$11*100</f>
        <v>53.63582218853213</v>
      </c>
      <c r="D9" s="35">
        <f>'[1]nograd'!$H85/'[1]nograd'!$H$87*100</f>
        <v>52.64435360245273</v>
      </c>
    </row>
    <row r="10" spans="1:4" s="39" customFormat="1" ht="15.75">
      <c r="A10" s="36" t="s">
        <v>50</v>
      </c>
      <c r="B10" s="37">
        <f>'[1]nograd'!H133</f>
        <v>8563</v>
      </c>
      <c r="C10" s="38">
        <f aca="true" t="shared" si="0" ref="C10:C39">B10/$B$11*100</f>
        <v>46.36417781146787</v>
      </c>
      <c r="D10" s="38">
        <f>'[1]nograd'!$H86/'[1]nograd'!$H$87*100</f>
        <v>47.35564639754727</v>
      </c>
    </row>
    <row r="11" spans="1:4" s="43" customFormat="1" ht="20.25" customHeight="1">
      <c r="A11" s="40" t="s">
        <v>51</v>
      </c>
      <c r="B11" s="41">
        <f>SUM(B9:B10)</f>
        <v>18469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'[1]nograd'!H143</f>
        <v>636</v>
      </c>
      <c r="C13" s="35">
        <f t="shared" si="0"/>
        <v>3.4436082083491257</v>
      </c>
      <c r="D13" s="35">
        <f>'[1]nograd'!$H96/'[1]nograd'!$H$102*100</f>
        <v>4.1389882473173225</v>
      </c>
      <c r="E13" s="48"/>
    </row>
    <row r="14" spans="1:4" ht="15.75">
      <c r="A14" s="69" t="s">
        <v>87</v>
      </c>
      <c r="B14" s="37">
        <f>'[1]nograd'!H144</f>
        <v>2564</v>
      </c>
      <c r="C14" s="38">
        <f t="shared" si="0"/>
        <v>13.882722399696789</v>
      </c>
      <c r="D14" s="38">
        <f>'[1]nograd'!$H97/'[1]nograd'!$H$102*100</f>
        <v>13.125958099131324</v>
      </c>
    </row>
    <row r="15" spans="1:4" s="39" customFormat="1" ht="15.75">
      <c r="A15" s="33" t="s">
        <v>88</v>
      </c>
      <c r="B15" s="34">
        <f>'[1]nograd'!H145</f>
        <v>4844</v>
      </c>
      <c r="C15" s="35">
        <f t="shared" si="0"/>
        <v>26.227732957929504</v>
      </c>
      <c r="D15" s="35">
        <f>'[1]nograd'!$H98/'[1]nograd'!$H$102*100</f>
        <v>26.70541645375575</v>
      </c>
    </row>
    <row r="16" spans="1:4" ht="15.75">
      <c r="A16" s="36" t="s">
        <v>89</v>
      </c>
      <c r="B16" s="37">
        <f>'[1]nograd'!H146</f>
        <v>4349</v>
      </c>
      <c r="C16" s="38">
        <f t="shared" si="0"/>
        <v>23.5475661919974</v>
      </c>
      <c r="D16" s="38">
        <f>'[1]nograd'!$H99/'[1]nograd'!$H$102*100</f>
        <v>23.639499233520695</v>
      </c>
    </row>
    <row r="17" spans="1:4" s="39" customFormat="1" ht="15.75">
      <c r="A17" s="33" t="s">
        <v>90</v>
      </c>
      <c r="B17" s="34">
        <f>'[1]nograd'!H147</f>
        <v>4508</v>
      </c>
      <c r="C17" s="35">
        <f t="shared" si="0"/>
        <v>24.408468244084684</v>
      </c>
      <c r="D17" s="35">
        <f>'[1]nograd'!$H100/'[1]nograd'!$H$102*100</f>
        <v>24.03551354113439</v>
      </c>
    </row>
    <row r="18" spans="1:4" ht="15.75">
      <c r="A18" s="36" t="s">
        <v>91</v>
      </c>
      <c r="B18" s="37">
        <f>'[1]nograd'!H148</f>
        <v>1568</v>
      </c>
      <c r="C18" s="38">
        <f t="shared" si="0"/>
        <v>8.489901997942498</v>
      </c>
      <c r="D18" s="38">
        <f>'[1]nograd'!$H101/'[1]nograd'!$H$102*100</f>
        <v>8.354624425140521</v>
      </c>
    </row>
    <row r="19" spans="1:4" s="47" customFormat="1" ht="22.5" customHeight="1">
      <c r="A19" s="40" t="s">
        <v>51</v>
      </c>
      <c r="B19" s="41">
        <f>SUM(B13:B18)</f>
        <v>18469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'[1]nograd'!H151</f>
        <v>1221</v>
      </c>
      <c r="C21" s="35">
        <f t="shared" si="0"/>
        <v>6.611078022632519</v>
      </c>
      <c r="D21" s="35">
        <f>'[1]nograd'!$H104/'[1]nograd'!$H$110*100</f>
        <v>8.897547266223812</v>
      </c>
    </row>
    <row r="22" spans="1:4" ht="15.75">
      <c r="A22" s="36" t="s">
        <v>54</v>
      </c>
      <c r="B22" s="37">
        <f>'[1]nograd'!H152</f>
        <v>6780</v>
      </c>
      <c r="C22" s="38">
        <f t="shared" si="0"/>
        <v>36.71016297579728</v>
      </c>
      <c r="D22" s="38">
        <f>'[1]nograd'!$H105/'[1]nograd'!$H$110*100</f>
        <v>39.68446601941748</v>
      </c>
    </row>
    <row r="23" spans="1:4" s="39" customFormat="1" ht="15.75">
      <c r="A23" s="33" t="s">
        <v>55</v>
      </c>
      <c r="B23" s="34">
        <f>'[1]nograd'!H153</f>
        <v>5646</v>
      </c>
      <c r="C23" s="35">
        <f t="shared" si="0"/>
        <v>30.57014456657101</v>
      </c>
      <c r="D23" s="35">
        <f>'[1]nograd'!$H106/'[1]nograd'!$H$110*100</f>
        <v>27.72100153295861</v>
      </c>
    </row>
    <row r="24" spans="1:4" ht="15.75">
      <c r="A24" s="36" t="s">
        <v>56</v>
      </c>
      <c r="B24" s="37">
        <f>'[1]nograd'!H154</f>
        <v>2871</v>
      </c>
      <c r="C24" s="38">
        <f t="shared" si="0"/>
        <v>15.544967242406194</v>
      </c>
      <c r="D24" s="38">
        <f>'[1]nograd'!$H107/'[1]nograd'!$H$110*100</f>
        <v>13.745528870720491</v>
      </c>
    </row>
    <row r="25" spans="1:4" s="39" customFormat="1" ht="15.75">
      <c r="A25" s="33" t="s">
        <v>57</v>
      </c>
      <c r="B25" s="34">
        <f>'[1]nograd'!H155</f>
        <v>1436</v>
      </c>
      <c r="C25" s="35">
        <f t="shared" si="0"/>
        <v>7.775190860360605</v>
      </c>
      <c r="D25" s="35">
        <f>'[1]nograd'!$H108/'[1]nograd'!$H$110*100</f>
        <v>7.294328053142565</v>
      </c>
    </row>
    <row r="26" spans="1:4" ht="15.75">
      <c r="A26" s="36" t="s">
        <v>58</v>
      </c>
      <c r="B26" s="37">
        <f>'[1]nograd'!H156</f>
        <v>515</v>
      </c>
      <c r="C26" s="38">
        <f t="shared" si="0"/>
        <v>2.7884563322323896</v>
      </c>
      <c r="D26" s="38">
        <f>'[1]nograd'!$H109/'[1]nograd'!$H$110*100</f>
        <v>2.6571282575370465</v>
      </c>
    </row>
    <row r="27" spans="1:4" s="47" customFormat="1" ht="21" customHeight="1">
      <c r="A27" s="40" t="s">
        <v>51</v>
      </c>
      <c r="B27" s="41">
        <f>SUM(B21:B26)</f>
        <v>18469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'[1]nograd'!H159</f>
        <v>4858</v>
      </c>
      <c r="C29" s="35">
        <f t="shared" si="0"/>
        <v>26.303535654339704</v>
      </c>
      <c r="D29" s="35">
        <f>'[1]nograd'!$W117/'[1]nograd'!$W$123*100</f>
        <v>25.070260602963717</v>
      </c>
    </row>
    <row r="30" spans="1:4" ht="15.75">
      <c r="A30" s="69" t="s">
        <v>81</v>
      </c>
      <c r="B30" s="37">
        <f>'[1]nograd'!H160</f>
        <v>3629</v>
      </c>
      <c r="C30" s="38">
        <f t="shared" si="0"/>
        <v>19.64914180518707</v>
      </c>
      <c r="D30" s="38">
        <f>'[1]nograd'!$W118/'[1]nograd'!$W$123*100</f>
        <v>14.626980071538068</v>
      </c>
    </row>
    <row r="31" spans="1:4" ht="15.75">
      <c r="A31" s="70" t="s">
        <v>82</v>
      </c>
      <c r="B31" s="34">
        <f>'[1]nograd'!H161</f>
        <v>4339</v>
      </c>
      <c r="C31" s="35">
        <f t="shared" si="0"/>
        <v>23.493421408847258</v>
      </c>
      <c r="D31" s="35">
        <f>'[1]nograd'!$W119/'[1]nograd'!$W$123*100</f>
        <v>19.711292795094533</v>
      </c>
    </row>
    <row r="32" spans="1:4" ht="15.75">
      <c r="A32" s="69" t="s">
        <v>83</v>
      </c>
      <c r="B32" s="37">
        <f>'[1]nograd'!H162</f>
        <v>2608</v>
      </c>
      <c r="C32" s="38">
        <f t="shared" si="0"/>
        <v>14.120959445557421</v>
      </c>
      <c r="D32" s="38">
        <f>'[1]nograd'!$W120/'[1]nograd'!$W$123*100</f>
        <v>20.27976494634645</v>
      </c>
    </row>
    <row r="33" spans="1:4" s="39" customFormat="1" ht="15.75">
      <c r="A33" s="70" t="s">
        <v>84</v>
      </c>
      <c r="B33" s="34">
        <f>'[1]nograd'!H163</f>
        <v>3035</v>
      </c>
      <c r="C33" s="35">
        <f t="shared" si="0"/>
        <v>16.432941686068546</v>
      </c>
      <c r="D33" s="35">
        <f>'[1]nograd'!$W121/'[1]nograd'!$W$123*100</f>
        <v>20.311701584057232</v>
      </c>
    </row>
    <row r="34" spans="1:4" s="43" customFormat="1" ht="22.5" customHeight="1">
      <c r="A34" s="44" t="s">
        <v>51</v>
      </c>
      <c r="B34" s="45">
        <f>SUM(B29:B33)</f>
        <v>18469</v>
      </c>
      <c r="C34" s="46">
        <f t="shared" si="0"/>
        <v>100</v>
      </c>
      <c r="D34" s="46">
        <f>'[1]nograd'!$J82/'[1]nograd'!$J$61*100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'[1]nograd'!H166</f>
        <v>3899</v>
      </c>
      <c r="C36" s="38">
        <f t="shared" si="0"/>
        <v>21.111050950240944</v>
      </c>
      <c r="D36" s="66">
        <f>'[1]nograd'!$H125/'[1]nograd'!$H$129*100</f>
        <v>14.358712314767502</v>
      </c>
    </row>
    <row r="37" spans="1:4" ht="15.75">
      <c r="A37" s="68" t="s">
        <v>76</v>
      </c>
      <c r="B37" s="34">
        <f>'[1]nograd'!H167</f>
        <v>1151</v>
      </c>
      <c r="C37" s="35">
        <f t="shared" si="0"/>
        <v>6.232064540581515</v>
      </c>
      <c r="D37" s="35">
        <f>'[1]nograd'!$H126/'[1]nograd'!$H$129*100</f>
        <v>6.859989780275932</v>
      </c>
    </row>
    <row r="38" spans="1:4" ht="15.75">
      <c r="A38" s="67" t="s">
        <v>115</v>
      </c>
      <c r="B38" s="65">
        <f>'[1]nograd'!H168</f>
        <v>5547</v>
      </c>
      <c r="C38" s="38">
        <f t="shared" si="0"/>
        <v>30.03411121338459</v>
      </c>
      <c r="D38" s="66">
        <f>'[1]nograd'!$H127/'[1]nograd'!$H$129*100</f>
        <v>40.546755237608586</v>
      </c>
    </row>
    <row r="39" spans="1:4" ht="15.75">
      <c r="A39" s="68" t="s">
        <v>77</v>
      </c>
      <c r="B39" s="34">
        <f>'[1]nograd'!H169</f>
        <v>7872</v>
      </c>
      <c r="C39" s="35">
        <f t="shared" si="0"/>
        <v>42.622773295792946</v>
      </c>
      <c r="D39" s="35">
        <f>'[1]nograd'!$H128/'[1]nograd'!$H$129*100</f>
        <v>38.23454266734798</v>
      </c>
    </row>
    <row r="40" spans="1:4" ht="15.75">
      <c r="A40" s="62" t="s">
        <v>51</v>
      </c>
      <c r="B40" s="63">
        <f>SUM(B36:B39)</f>
        <v>18469</v>
      </c>
      <c r="C40" s="64">
        <f>B40/$B$11*100</f>
        <v>100</v>
      </c>
      <c r="D40" s="64">
        <f>SUM(D36:D39)</f>
        <v>100</v>
      </c>
    </row>
    <row r="41" spans="1:4" ht="30" customHeight="1">
      <c r="A41" s="145" t="s">
        <v>116</v>
      </c>
      <c r="B41" s="145"/>
      <c r="C41" s="145"/>
      <c r="D41" s="145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0" zoomScaleNormal="70" workbookViewId="0" topLeftCell="A1">
      <pane xSplit="1" ySplit="7" topLeftCell="B8" activePane="bottomRight" state="frozen"/>
      <selection pane="topLeft" activeCell="Q47" sqref="Q47"/>
      <selection pane="topRight" activeCell="Q47" sqref="Q47"/>
      <selection pane="bottomLeft" activeCell="Q47" sqref="Q47"/>
      <selection pane="bottomRight" activeCell="Q47" sqref="Q47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73" t="s">
        <v>60</v>
      </c>
      <c r="B1" s="173"/>
      <c r="C1" s="173"/>
      <c r="D1" s="173"/>
      <c r="E1" s="173"/>
      <c r="F1" s="173"/>
      <c r="G1" s="173"/>
    </row>
    <row r="2" spans="1:7" ht="15.75">
      <c r="A2" s="173" t="s">
        <v>73</v>
      </c>
      <c r="B2" s="173"/>
      <c r="C2" s="173"/>
      <c r="D2" s="173"/>
      <c r="E2" s="173"/>
      <c r="F2" s="173"/>
      <c r="G2" s="173"/>
    </row>
    <row r="3" spans="1:7" ht="21.75" customHeight="1">
      <c r="A3" s="174" t="s">
        <v>117</v>
      </c>
      <c r="B3" s="175"/>
      <c r="C3" s="175"/>
      <c r="D3" s="175"/>
      <c r="E3" s="175"/>
      <c r="F3" s="175"/>
      <c r="G3" s="175"/>
    </row>
    <row r="4" spans="1:7" ht="24" customHeight="1">
      <c r="A4" s="73"/>
      <c r="B4" s="176" t="s">
        <v>85</v>
      </c>
      <c r="C4" s="179" t="s">
        <v>61</v>
      </c>
      <c r="D4" s="180"/>
      <c r="E4" s="176" t="s">
        <v>62</v>
      </c>
      <c r="F4" s="176" t="s">
        <v>63</v>
      </c>
      <c r="G4" s="176" t="s">
        <v>64</v>
      </c>
    </row>
    <row r="5" spans="1:7" ht="24" customHeight="1">
      <c r="A5" s="76" t="s">
        <v>34</v>
      </c>
      <c r="B5" s="177"/>
      <c r="C5" s="74" t="s">
        <v>65</v>
      </c>
      <c r="D5" s="75" t="s">
        <v>66</v>
      </c>
      <c r="E5" s="177"/>
      <c r="F5" s="177"/>
      <c r="G5" s="177"/>
    </row>
    <row r="6" spans="1:7" ht="24" customHeight="1">
      <c r="A6" s="77"/>
      <c r="B6" s="178"/>
      <c r="C6" s="181" t="s">
        <v>67</v>
      </c>
      <c r="D6" s="182"/>
      <c r="E6" s="178"/>
      <c r="F6" s="178"/>
      <c r="G6" s="178"/>
    </row>
    <row r="7" spans="1:7" ht="18.75" customHeight="1">
      <c r="A7" s="170" t="s">
        <v>17</v>
      </c>
      <c r="B7" s="171"/>
      <c r="C7" s="171"/>
      <c r="D7" s="171"/>
      <c r="E7" s="171"/>
      <c r="F7" s="171"/>
      <c r="G7" s="172"/>
    </row>
    <row r="8" spans="1:10" s="80" customFormat="1" ht="15.75">
      <c r="A8" s="78" t="s">
        <v>2</v>
      </c>
      <c r="B8" s="20">
        <f>'[5]ZAROALL'!G113</f>
        <v>366</v>
      </c>
      <c r="C8" s="20">
        <f>'[4]Munka1'!B250</f>
        <v>123</v>
      </c>
      <c r="D8" s="20">
        <f>'[4]Munka1'!C250</f>
        <v>193</v>
      </c>
      <c r="E8" s="20">
        <f>B8+C8+D8</f>
        <v>682</v>
      </c>
      <c r="F8" s="20">
        <f>E8-G8</f>
        <v>476</v>
      </c>
      <c r="G8" s="20">
        <f>'[5]ZAROALL'!$H113</f>
        <v>206</v>
      </c>
      <c r="H8" s="79"/>
      <c r="I8" s="79"/>
      <c r="J8" s="79"/>
    </row>
    <row r="9" spans="1:7" s="80" customFormat="1" ht="15.75">
      <c r="A9" s="81" t="s">
        <v>3</v>
      </c>
      <c r="B9" s="82">
        <f>'[5]ZAROALL'!G114</f>
        <v>136</v>
      </c>
      <c r="C9" s="83">
        <f>'[4]Munka1'!B251</f>
        <v>19</v>
      </c>
      <c r="D9" s="84">
        <f>'[4]Munka1'!C251</f>
        <v>160</v>
      </c>
      <c r="E9" s="84">
        <f aca="true" t="shared" si="0" ref="E9:E22">B9+C9+D9</f>
        <v>315</v>
      </c>
      <c r="F9" s="84">
        <f aca="true" t="shared" si="1" ref="F9:F30">E9-G9</f>
        <v>267</v>
      </c>
      <c r="G9" s="82">
        <f>'[5]ZAROALL'!$H114</f>
        <v>48</v>
      </c>
    </row>
    <row r="10" spans="1:7" s="80" customFormat="1" ht="15.75">
      <c r="A10" s="78" t="s">
        <v>4</v>
      </c>
      <c r="B10" s="20">
        <f>'[5]ZAROALL'!G115</f>
        <v>475</v>
      </c>
      <c r="C10" s="85">
        <f>'[4]Munka1'!B252</f>
        <v>51</v>
      </c>
      <c r="D10" s="86">
        <f>'[4]Munka1'!C252</f>
        <v>208</v>
      </c>
      <c r="E10" s="86">
        <f t="shared" si="0"/>
        <v>734</v>
      </c>
      <c r="F10" s="86">
        <f t="shared" si="1"/>
        <v>302</v>
      </c>
      <c r="G10" s="20">
        <f>'[5]ZAROALL'!$H115</f>
        <v>432</v>
      </c>
    </row>
    <row r="11" spans="1:7" s="80" customFormat="1" ht="15.75">
      <c r="A11" s="81" t="s">
        <v>5</v>
      </c>
      <c r="B11" s="82">
        <f>'[5]ZAROALL'!G116</f>
        <v>11</v>
      </c>
      <c r="C11" s="83">
        <f>'[4]Munka1'!B253</f>
        <v>7</v>
      </c>
      <c r="D11" s="84">
        <f>'[4]Munka1'!C253</f>
        <v>24</v>
      </c>
      <c r="E11" s="84">
        <f t="shared" si="0"/>
        <v>42</v>
      </c>
      <c r="F11" s="84">
        <f t="shared" si="1"/>
        <v>25</v>
      </c>
      <c r="G11" s="82">
        <f>'[5]ZAROALL'!$H116</f>
        <v>17</v>
      </c>
    </row>
    <row r="12" spans="1:7" s="80" customFormat="1" ht="15.75">
      <c r="A12" s="78" t="s">
        <v>6</v>
      </c>
      <c r="B12" s="20">
        <f>'[5]ZAROALL'!G117</f>
        <v>84</v>
      </c>
      <c r="C12" s="85">
        <f>'[4]Munka1'!B254</f>
        <v>5</v>
      </c>
      <c r="D12" s="86">
        <f>'[4]Munka1'!C254</f>
        <v>151</v>
      </c>
      <c r="E12" s="86">
        <f t="shared" si="0"/>
        <v>240</v>
      </c>
      <c r="F12" s="86">
        <f t="shared" si="1"/>
        <v>125</v>
      </c>
      <c r="G12" s="20">
        <f>'[5]ZAROALL'!$H117</f>
        <v>115</v>
      </c>
    </row>
    <row r="13" spans="1:7" s="80" customFormat="1" ht="15.75">
      <c r="A13" s="81" t="s">
        <v>7</v>
      </c>
      <c r="B13" s="82">
        <f>'[5]ZAROALL'!G118</f>
        <v>552</v>
      </c>
      <c r="C13" s="83">
        <f>'[4]Munka1'!B255</f>
        <v>30</v>
      </c>
      <c r="D13" s="84">
        <f>'[4]Munka1'!C255</f>
        <v>235</v>
      </c>
      <c r="E13" s="84">
        <f t="shared" si="0"/>
        <v>817</v>
      </c>
      <c r="F13" s="84">
        <f t="shared" si="1"/>
        <v>377</v>
      </c>
      <c r="G13" s="82">
        <f>'[5]ZAROALL'!$H118</f>
        <v>440</v>
      </c>
    </row>
    <row r="14" spans="1:7" s="80" customFormat="1" ht="15.75">
      <c r="A14" s="78" t="s">
        <v>8</v>
      </c>
      <c r="B14" s="20">
        <f>'[5]ZAROALL'!G119</f>
        <v>165</v>
      </c>
      <c r="C14" s="85">
        <f>'[4]Munka1'!B256</f>
        <v>37</v>
      </c>
      <c r="D14" s="86">
        <f>'[4]Munka1'!C256</f>
        <v>115</v>
      </c>
      <c r="E14" s="86">
        <f t="shared" si="0"/>
        <v>317</v>
      </c>
      <c r="F14" s="86">
        <f t="shared" si="1"/>
        <v>193</v>
      </c>
      <c r="G14" s="20">
        <f>'[5]ZAROALL'!$H119</f>
        <v>124</v>
      </c>
    </row>
    <row r="15" spans="1:7" s="80" customFormat="1" ht="15.75">
      <c r="A15" s="81" t="s">
        <v>9</v>
      </c>
      <c r="B15" s="82">
        <f>'[5]ZAROALL'!G120</f>
        <v>232</v>
      </c>
      <c r="C15" s="83">
        <f>'[4]Munka1'!B257</f>
        <v>1</v>
      </c>
      <c r="D15" s="84">
        <f>'[4]Munka1'!C257</f>
        <v>234</v>
      </c>
      <c r="E15" s="84">
        <f t="shared" si="0"/>
        <v>467</v>
      </c>
      <c r="F15" s="84">
        <f t="shared" si="1"/>
        <v>269</v>
      </c>
      <c r="G15" s="82">
        <f>'[5]ZAROALL'!$H120</f>
        <v>198</v>
      </c>
    </row>
    <row r="16" spans="1:7" s="80" customFormat="1" ht="15.75">
      <c r="A16" s="78" t="s">
        <v>10</v>
      </c>
      <c r="B16" s="20">
        <f>'[5]ZAROALL'!G121</f>
        <v>242</v>
      </c>
      <c r="C16" s="85">
        <f>'[4]Munka1'!B258</f>
        <v>41</v>
      </c>
      <c r="D16" s="86">
        <f>'[4]Munka1'!C258</f>
        <v>212</v>
      </c>
      <c r="E16" s="86">
        <f t="shared" si="0"/>
        <v>495</v>
      </c>
      <c r="F16" s="86">
        <f t="shared" si="1"/>
        <v>299</v>
      </c>
      <c r="G16" s="20">
        <f>'[5]ZAROALL'!$H121</f>
        <v>196</v>
      </c>
    </row>
    <row r="17" spans="1:7" s="80" customFormat="1" ht="15.75">
      <c r="A17" s="81" t="s">
        <v>11</v>
      </c>
      <c r="B17" s="82">
        <f>'[5]ZAROALL'!G122</f>
        <v>419</v>
      </c>
      <c r="C17" s="83">
        <f>'[4]Munka1'!B259</f>
        <v>29</v>
      </c>
      <c r="D17" s="84">
        <f>'[4]Munka1'!C259</f>
        <v>250</v>
      </c>
      <c r="E17" s="84">
        <f t="shared" si="0"/>
        <v>698</v>
      </c>
      <c r="F17" s="84">
        <f t="shared" si="1"/>
        <v>408</v>
      </c>
      <c r="G17" s="82">
        <f>'[5]ZAROALL'!$H122</f>
        <v>290</v>
      </c>
    </row>
    <row r="18" spans="1:7" s="80" customFormat="1" ht="15.75">
      <c r="A18" s="78" t="s">
        <v>12</v>
      </c>
      <c r="B18" s="20">
        <f>'[5]ZAROALL'!G123</f>
        <v>25</v>
      </c>
      <c r="C18" s="85">
        <f>'[4]Munka1'!B260</f>
        <v>22</v>
      </c>
      <c r="D18" s="86">
        <f>'[4]Munka1'!C260</f>
        <v>92</v>
      </c>
      <c r="E18" s="86">
        <f t="shared" si="0"/>
        <v>139</v>
      </c>
      <c r="F18" s="86">
        <f t="shared" si="1"/>
        <v>59</v>
      </c>
      <c r="G18" s="20">
        <f>'[5]ZAROALL'!$H123</f>
        <v>80</v>
      </c>
    </row>
    <row r="19" spans="1:7" s="80" customFormat="1" ht="15.75">
      <c r="A19" s="81" t="s">
        <v>13</v>
      </c>
      <c r="B19" s="82">
        <f>'[5]ZAROALL'!G124</f>
        <v>34</v>
      </c>
      <c r="C19" s="83">
        <f>'[4]Munka1'!B261</f>
        <v>9</v>
      </c>
      <c r="D19" s="84">
        <f>'[4]Munka1'!C261</f>
        <v>39</v>
      </c>
      <c r="E19" s="84">
        <f t="shared" si="0"/>
        <v>82</v>
      </c>
      <c r="F19" s="84">
        <f t="shared" si="1"/>
        <v>55</v>
      </c>
      <c r="G19" s="82">
        <f>'[5]ZAROALL'!$H124</f>
        <v>27</v>
      </c>
    </row>
    <row r="20" spans="1:7" s="80" customFormat="1" ht="15.75">
      <c r="A20" s="78" t="s">
        <v>14</v>
      </c>
      <c r="B20" s="20">
        <f>'[5]ZAROALL'!G125</f>
        <v>21</v>
      </c>
      <c r="C20" s="85">
        <f>'[4]Munka1'!B262</f>
        <v>2</v>
      </c>
      <c r="D20" s="86">
        <f>'[4]Munka1'!C262</f>
        <v>72</v>
      </c>
      <c r="E20" s="86">
        <f t="shared" si="0"/>
        <v>95</v>
      </c>
      <c r="F20" s="86">
        <f t="shared" si="1"/>
        <v>43</v>
      </c>
      <c r="G20" s="20">
        <f>'[5]ZAROALL'!$H125</f>
        <v>52</v>
      </c>
    </row>
    <row r="21" spans="1:7" s="80" customFormat="1" ht="15.75">
      <c r="A21" s="81" t="s">
        <v>15</v>
      </c>
      <c r="B21" s="82">
        <f>'[5]ZAROALL'!G126</f>
        <v>33</v>
      </c>
      <c r="C21" s="83">
        <f>'[4]Munka1'!B263</f>
        <v>9</v>
      </c>
      <c r="D21" s="84">
        <f>'[4]Munka1'!C263</f>
        <v>13</v>
      </c>
      <c r="E21" s="84">
        <f t="shared" si="0"/>
        <v>55</v>
      </c>
      <c r="F21" s="84">
        <f t="shared" si="1"/>
        <v>46</v>
      </c>
      <c r="G21" s="82">
        <f>'[5]ZAROALL'!$H126</f>
        <v>9</v>
      </c>
    </row>
    <row r="22" spans="1:7" s="80" customFormat="1" ht="15.75">
      <c r="A22" s="78" t="s">
        <v>16</v>
      </c>
      <c r="B22" s="20">
        <f>'[5]ZAROALL'!G127</f>
        <v>32</v>
      </c>
      <c r="C22" s="85">
        <f>'[4]Munka1'!B264</f>
        <v>21</v>
      </c>
      <c r="D22" s="86">
        <f>'[4]Munka1'!C264</f>
        <v>127</v>
      </c>
      <c r="E22" s="86">
        <f t="shared" si="0"/>
        <v>180</v>
      </c>
      <c r="F22" s="86">
        <f t="shared" si="1"/>
        <v>130</v>
      </c>
      <c r="G22" s="20">
        <f>'[5]ZAROALL'!$H127</f>
        <v>50</v>
      </c>
    </row>
    <row r="23" spans="1:9" s="80" customFormat="1" ht="28.5">
      <c r="A23" s="87" t="s">
        <v>17</v>
      </c>
      <c r="B23" s="88">
        <f aca="true" t="shared" si="2" ref="B23:G23">SUM(B8:B22)</f>
        <v>2827</v>
      </c>
      <c r="C23" s="88">
        <f t="shared" si="2"/>
        <v>406</v>
      </c>
      <c r="D23" s="88">
        <f t="shared" si="2"/>
        <v>2125</v>
      </c>
      <c r="E23" s="88">
        <f t="shared" si="2"/>
        <v>5358</v>
      </c>
      <c r="F23" s="88">
        <f t="shared" si="1"/>
        <v>3074</v>
      </c>
      <c r="G23" s="88">
        <f t="shared" si="2"/>
        <v>2284</v>
      </c>
      <c r="I23" s="79"/>
    </row>
    <row r="24" spans="1:17" s="80" customFormat="1" ht="19.5" customHeight="1">
      <c r="A24" s="167" t="s">
        <v>24</v>
      </c>
      <c r="B24" s="168"/>
      <c r="C24" s="168"/>
      <c r="D24" s="168"/>
      <c r="E24" s="168"/>
      <c r="F24" s="168"/>
      <c r="G24" s="169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'[5]ZAROALL'!G130</f>
        <v>152</v>
      </c>
      <c r="C25" s="90">
        <f>'[4]Munka1'!B266</f>
        <v>132</v>
      </c>
      <c r="D25" s="90">
        <f>'[4]Munka1'!C266</f>
        <v>52</v>
      </c>
      <c r="E25" s="84">
        <f aca="true" t="shared" si="3" ref="E25:E30">B25+C25+D25</f>
        <v>336</v>
      </c>
      <c r="F25" s="84">
        <f t="shared" si="1"/>
        <v>252</v>
      </c>
      <c r="G25" s="82">
        <f>'[5]ZAROALL'!$H130</f>
        <v>84</v>
      </c>
    </row>
    <row r="26" spans="1:7" s="80" customFormat="1" ht="15.75">
      <c r="A26" s="19" t="s">
        <v>19</v>
      </c>
      <c r="B26" s="20">
        <f>'[5]ZAROALL'!G131</f>
        <v>77</v>
      </c>
      <c r="C26" s="85">
        <f>'[4]Munka1'!B267</f>
        <v>86</v>
      </c>
      <c r="D26" s="86">
        <f>'[4]Munka1'!C267</f>
        <v>82</v>
      </c>
      <c r="E26" s="86">
        <f t="shared" si="3"/>
        <v>245</v>
      </c>
      <c r="F26" s="86">
        <f t="shared" si="1"/>
        <v>216</v>
      </c>
      <c r="G26" s="20">
        <f>'[5]ZAROALL'!$H131</f>
        <v>29</v>
      </c>
    </row>
    <row r="27" spans="1:7" s="80" customFormat="1" ht="15.75">
      <c r="A27" s="81" t="s">
        <v>20</v>
      </c>
      <c r="B27" s="82">
        <f>'[5]ZAROALL'!G132</f>
        <v>62</v>
      </c>
      <c r="C27" s="83">
        <f>'[4]Munka1'!B268</f>
        <v>90</v>
      </c>
      <c r="D27" s="84">
        <f>'[4]Munka1'!C268</f>
        <v>27</v>
      </c>
      <c r="E27" s="84">
        <f t="shared" si="3"/>
        <v>179</v>
      </c>
      <c r="F27" s="84">
        <f t="shared" si="1"/>
        <v>115</v>
      </c>
      <c r="G27" s="82">
        <f>'[5]ZAROALL'!$H132</f>
        <v>64</v>
      </c>
    </row>
    <row r="28" spans="1:7" s="80" customFormat="1" ht="15.75">
      <c r="A28" s="19" t="s">
        <v>21</v>
      </c>
      <c r="B28" s="20">
        <f>'[5]ZAROALL'!G133</f>
        <v>351</v>
      </c>
      <c r="C28" s="85">
        <f>'[4]Munka1'!B269</f>
        <v>9</v>
      </c>
      <c r="D28" s="86">
        <f>'[4]Munka1'!C269</f>
        <v>304</v>
      </c>
      <c r="E28" s="86">
        <f t="shared" si="3"/>
        <v>664</v>
      </c>
      <c r="F28" s="86">
        <f t="shared" si="1"/>
        <v>439</v>
      </c>
      <c r="G28" s="20">
        <f>'[5]ZAROALL'!$H133</f>
        <v>225</v>
      </c>
    </row>
    <row r="29" spans="1:7" s="80" customFormat="1" ht="15.75">
      <c r="A29" s="81" t="s">
        <v>22</v>
      </c>
      <c r="B29" s="82">
        <f>'[5]ZAROALL'!G134</f>
        <v>45</v>
      </c>
      <c r="C29" s="83">
        <f>'[4]Munka1'!B270</f>
        <v>2</v>
      </c>
      <c r="D29" s="84">
        <f>'[4]Munka1'!C270</f>
        <v>42</v>
      </c>
      <c r="E29" s="84">
        <f t="shared" si="3"/>
        <v>89</v>
      </c>
      <c r="F29" s="84">
        <f t="shared" si="1"/>
        <v>39</v>
      </c>
      <c r="G29" s="82">
        <f>'[5]ZAROALL'!$H134</f>
        <v>50</v>
      </c>
    </row>
    <row r="30" spans="1:7" s="80" customFormat="1" ht="15.75">
      <c r="A30" s="19" t="s">
        <v>23</v>
      </c>
      <c r="B30" s="20">
        <f>'[5]ZAROALL'!G135</f>
        <v>4</v>
      </c>
      <c r="C30" s="85">
        <f>'[4]Munka1'!B271</f>
        <v>11</v>
      </c>
      <c r="D30" s="86">
        <f>'[4]Munka1'!C271</f>
        <v>5</v>
      </c>
      <c r="E30" s="86">
        <f t="shared" si="3"/>
        <v>20</v>
      </c>
      <c r="F30" s="86">
        <f t="shared" si="1"/>
        <v>18</v>
      </c>
      <c r="G30" s="20">
        <f>'[5]ZAROALL'!$H135</f>
        <v>2</v>
      </c>
    </row>
    <row r="31" spans="1:7" s="80" customFormat="1" ht="15.75">
      <c r="A31" s="91" t="s">
        <v>24</v>
      </c>
      <c r="B31" s="92">
        <f aca="true" t="shared" si="4" ref="B31:G31">SUM(B25:B30)</f>
        <v>691</v>
      </c>
      <c r="C31" s="92">
        <f t="shared" si="4"/>
        <v>330</v>
      </c>
      <c r="D31" s="92">
        <f t="shared" si="4"/>
        <v>512</v>
      </c>
      <c r="E31" s="92">
        <f t="shared" si="4"/>
        <v>1533</v>
      </c>
      <c r="F31" s="92">
        <f t="shared" si="4"/>
        <v>1079</v>
      </c>
      <c r="G31" s="92">
        <f t="shared" si="4"/>
        <v>454</v>
      </c>
    </row>
    <row r="32" spans="1:10" s="80" customFormat="1" ht="15.75">
      <c r="A32" s="167" t="s">
        <v>31</v>
      </c>
      <c r="B32" s="168"/>
      <c r="C32" s="168"/>
      <c r="D32" s="168"/>
      <c r="E32" s="168"/>
      <c r="F32" s="168"/>
      <c r="G32" s="169"/>
      <c r="H32" s="79"/>
      <c r="J32" s="79"/>
    </row>
    <row r="33" spans="1:7" s="80" customFormat="1" ht="15.75">
      <c r="A33" s="93" t="s">
        <v>25</v>
      </c>
      <c r="B33" s="90">
        <f>'[5]ZAROALL'!G138</f>
        <v>216</v>
      </c>
      <c r="C33" s="90">
        <f>'[4]Munka1'!B273</f>
        <v>14</v>
      </c>
      <c r="D33" s="90">
        <f>'[4]Munka1'!C273</f>
        <v>355</v>
      </c>
      <c r="E33" s="94">
        <f aca="true" t="shared" si="5" ref="E33:E38">B33+C33+D33</f>
        <v>585</v>
      </c>
      <c r="F33" s="94">
        <f aca="true" t="shared" si="6" ref="F33:F38">E33-G33</f>
        <v>394</v>
      </c>
      <c r="G33" s="90">
        <f>'[5]ZAROALL'!$H138</f>
        <v>191</v>
      </c>
    </row>
    <row r="34" spans="1:7" s="80" customFormat="1" ht="15.75">
      <c r="A34" s="19" t="s">
        <v>26</v>
      </c>
      <c r="B34" s="20">
        <f>'[5]ZAROALL'!G139</f>
        <v>121</v>
      </c>
      <c r="C34" s="85">
        <f>'[4]Munka1'!B274</f>
        <v>56</v>
      </c>
      <c r="D34" s="86">
        <f>'[4]Munka1'!C274</f>
        <v>47</v>
      </c>
      <c r="E34" s="86">
        <f t="shared" si="5"/>
        <v>224</v>
      </c>
      <c r="F34" s="86">
        <f t="shared" si="6"/>
        <v>84</v>
      </c>
      <c r="G34" s="20">
        <f>'[5]ZAROALL'!$H139</f>
        <v>140</v>
      </c>
    </row>
    <row r="35" spans="1:7" s="80" customFormat="1" ht="15.75">
      <c r="A35" s="93" t="s">
        <v>27</v>
      </c>
      <c r="B35" s="82">
        <f>'[5]ZAROALL'!G140</f>
        <v>55</v>
      </c>
      <c r="C35" s="83">
        <f>'[4]Munka1'!B275</f>
        <v>10</v>
      </c>
      <c r="D35" s="84">
        <f>'[4]Munka1'!C275</f>
        <v>66</v>
      </c>
      <c r="E35" s="84">
        <f t="shared" si="5"/>
        <v>131</v>
      </c>
      <c r="F35" s="84">
        <f t="shared" si="6"/>
        <v>86</v>
      </c>
      <c r="G35" s="82">
        <f>'[5]ZAROALL'!$H140</f>
        <v>45</v>
      </c>
    </row>
    <row r="36" spans="1:7" s="80" customFormat="1" ht="15.75">
      <c r="A36" s="19" t="s">
        <v>28</v>
      </c>
      <c r="B36" s="20">
        <f>'[5]ZAROALL'!G141</f>
        <v>12</v>
      </c>
      <c r="C36" s="85">
        <f>'[4]Munka1'!B276</f>
        <v>14</v>
      </c>
      <c r="D36" s="86">
        <f>'[4]Munka1'!C276</f>
        <v>61</v>
      </c>
      <c r="E36" s="86">
        <f t="shared" si="5"/>
        <v>87</v>
      </c>
      <c r="F36" s="86">
        <f t="shared" si="6"/>
        <v>57</v>
      </c>
      <c r="G36" s="20">
        <f>'[5]ZAROALL'!$H141</f>
        <v>30</v>
      </c>
    </row>
    <row r="37" spans="1:7" s="80" customFormat="1" ht="15.75">
      <c r="A37" s="93" t="s">
        <v>29</v>
      </c>
      <c r="B37" s="82">
        <f>'[5]ZAROALL'!G142</f>
        <v>61</v>
      </c>
      <c r="C37" s="83">
        <f>'[4]Munka1'!B277</f>
        <v>18</v>
      </c>
      <c r="D37" s="84">
        <f>'[4]Munka1'!C277</f>
        <v>65</v>
      </c>
      <c r="E37" s="84">
        <f t="shared" si="5"/>
        <v>144</v>
      </c>
      <c r="F37" s="84">
        <f t="shared" si="6"/>
        <v>79</v>
      </c>
      <c r="G37" s="82">
        <f>'[5]ZAROALL'!$H142</f>
        <v>65</v>
      </c>
    </row>
    <row r="38" spans="1:7" s="80" customFormat="1" ht="15.75">
      <c r="A38" s="19" t="s">
        <v>30</v>
      </c>
      <c r="B38" s="20">
        <f>'[5]ZAROALL'!G143</f>
        <v>18</v>
      </c>
      <c r="C38" s="85">
        <f>'[4]Munka1'!B278</f>
        <v>38</v>
      </c>
      <c r="D38" s="86">
        <f>'[4]Munka1'!C278</f>
        <v>23</v>
      </c>
      <c r="E38" s="86">
        <f t="shared" si="5"/>
        <v>79</v>
      </c>
      <c r="F38" s="86">
        <f t="shared" si="6"/>
        <v>39</v>
      </c>
      <c r="G38" s="20">
        <f>'[5]ZAROALL'!$H143</f>
        <v>40</v>
      </c>
    </row>
    <row r="39" spans="1:9" s="80" customFormat="1" ht="15.75">
      <c r="A39" s="91" t="s">
        <v>31</v>
      </c>
      <c r="B39" s="92">
        <f aca="true" t="shared" si="7" ref="B39:G39">SUM(B33:B38)</f>
        <v>483</v>
      </c>
      <c r="C39" s="95">
        <f t="shared" si="7"/>
        <v>150</v>
      </c>
      <c r="D39" s="96">
        <f t="shared" si="7"/>
        <v>617</v>
      </c>
      <c r="E39" s="96">
        <f>SUM(E33:E38)</f>
        <v>1250</v>
      </c>
      <c r="F39" s="96">
        <f>SUM(F33:F38)</f>
        <v>739</v>
      </c>
      <c r="G39" s="92">
        <f t="shared" si="7"/>
        <v>511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4001</v>
      </c>
      <c r="C40" s="98">
        <f t="shared" si="8"/>
        <v>886</v>
      </c>
      <c r="D40" s="98">
        <f t="shared" si="8"/>
        <v>3254</v>
      </c>
      <c r="E40" s="98">
        <f>E39+E31+E23</f>
        <v>8141</v>
      </c>
      <c r="F40" s="98">
        <f t="shared" si="8"/>
        <v>4892</v>
      </c>
      <c r="G40" s="98">
        <f t="shared" si="8"/>
        <v>3249</v>
      </c>
    </row>
    <row r="41" ht="15.75">
      <c r="D41" s="99"/>
    </row>
    <row r="42" spans="3:4" ht="15.75">
      <c r="C42" s="99"/>
      <c r="D42" s="99">
        <f>SUM(C40:D40)</f>
        <v>4140</v>
      </c>
    </row>
    <row r="43" ht="15.75">
      <c r="C43" s="99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9">
      <selection activeCell="Q47" sqref="Q47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6" t="s">
        <v>114</v>
      </c>
      <c r="B1" s="186"/>
      <c r="C1" s="186"/>
      <c r="D1" s="186"/>
      <c r="E1" s="186"/>
      <c r="F1" s="186"/>
      <c r="G1" s="186"/>
      <c r="H1" s="186"/>
      <c r="I1" s="186"/>
    </row>
    <row r="2" spans="1:9" ht="12.75">
      <c r="A2" s="187" t="s">
        <v>92</v>
      </c>
      <c r="B2" s="191" t="s">
        <v>93</v>
      </c>
      <c r="C2" s="192"/>
      <c r="D2" s="192"/>
      <c r="E2" s="192"/>
      <c r="F2" s="191" t="s">
        <v>94</v>
      </c>
      <c r="G2" s="192"/>
      <c r="H2" s="198"/>
      <c r="I2" s="199"/>
    </row>
    <row r="3" spans="1:9" ht="12.75">
      <c r="A3" s="188"/>
      <c r="B3" s="193"/>
      <c r="C3" s="194"/>
      <c r="D3" s="195"/>
      <c r="E3" s="195"/>
      <c r="F3" s="200"/>
      <c r="G3" s="201"/>
      <c r="H3" s="201"/>
      <c r="I3" s="202"/>
    </row>
    <row r="4" spans="1:9" ht="12.75">
      <c r="A4" s="189"/>
      <c r="B4" s="196"/>
      <c r="C4" s="197"/>
      <c r="D4" s="197"/>
      <c r="E4" s="197"/>
      <c r="F4" s="203"/>
      <c r="G4" s="204"/>
      <c r="H4" s="204"/>
      <c r="I4" s="205"/>
    </row>
    <row r="5" spans="1:9" ht="12.75">
      <c r="A5" s="189"/>
      <c r="B5" s="116" t="s">
        <v>95</v>
      </c>
      <c r="C5" s="116" t="s">
        <v>21</v>
      </c>
      <c r="D5" s="116" t="s">
        <v>96</v>
      </c>
      <c r="E5" s="206" t="s">
        <v>97</v>
      </c>
      <c r="F5" s="116" t="s">
        <v>95</v>
      </c>
      <c r="G5" s="116" t="s">
        <v>21</v>
      </c>
      <c r="H5" s="116" t="s">
        <v>96</v>
      </c>
      <c r="I5" s="206" t="s">
        <v>97</v>
      </c>
    </row>
    <row r="6" spans="1:9" ht="12.75">
      <c r="A6" s="190"/>
      <c r="B6" s="208" t="s">
        <v>98</v>
      </c>
      <c r="C6" s="209"/>
      <c r="D6" s="210"/>
      <c r="E6" s="207"/>
      <c r="F6" s="208" t="s">
        <v>98</v>
      </c>
      <c r="G6" s="209"/>
      <c r="H6" s="210"/>
      <c r="I6" s="207"/>
    </row>
    <row r="7" spans="1:9" ht="21" customHeight="1">
      <c r="A7" s="183" t="s">
        <v>99</v>
      </c>
      <c r="B7" s="184"/>
      <c r="C7" s="184"/>
      <c r="D7" s="184"/>
      <c r="E7" s="184"/>
      <c r="F7" s="184"/>
      <c r="G7" s="184"/>
      <c r="H7" s="184"/>
      <c r="I7" s="185"/>
    </row>
    <row r="8" spans="1:9" ht="15">
      <c r="A8" s="109" t="s">
        <v>100</v>
      </c>
      <c r="B8" s="118">
        <v>2</v>
      </c>
      <c r="C8" s="109">
        <v>1</v>
      </c>
      <c r="D8" s="109">
        <v>2</v>
      </c>
      <c r="E8" s="109">
        <f aca="true" t="shared" si="0" ref="E8:E19">SUM(B8:D8)</f>
        <v>5</v>
      </c>
      <c r="F8" s="109">
        <v>36</v>
      </c>
      <c r="G8" s="109">
        <v>18</v>
      </c>
      <c r="H8" s="109">
        <v>12</v>
      </c>
      <c r="I8" s="109">
        <f>SUM(F8:H8)</f>
        <v>66</v>
      </c>
    </row>
    <row r="9" spans="1:9" ht="15">
      <c r="A9" s="110" t="s">
        <v>101</v>
      </c>
      <c r="B9" s="119">
        <v>2</v>
      </c>
      <c r="C9" s="110">
        <v>1</v>
      </c>
      <c r="D9" s="110"/>
      <c r="E9" s="110">
        <f t="shared" si="0"/>
        <v>3</v>
      </c>
      <c r="F9" s="110">
        <v>38</v>
      </c>
      <c r="G9" s="110">
        <v>139</v>
      </c>
      <c r="H9" s="110"/>
      <c r="I9" s="110">
        <f>SUM(F9:H9)</f>
        <v>177</v>
      </c>
    </row>
    <row r="10" spans="1:9" ht="15">
      <c r="A10" s="111" t="s">
        <v>102</v>
      </c>
      <c r="B10" s="120">
        <v>2</v>
      </c>
      <c r="C10" s="111"/>
      <c r="D10" s="111">
        <v>1</v>
      </c>
      <c r="E10" s="111">
        <f t="shared" si="0"/>
        <v>3</v>
      </c>
      <c r="F10" s="111">
        <v>137</v>
      </c>
      <c r="G10" s="111"/>
      <c r="H10" s="111">
        <v>10</v>
      </c>
      <c r="I10" s="111">
        <f>SUM(I8:I9)</f>
        <v>243</v>
      </c>
    </row>
    <row r="11" spans="1:9" ht="15">
      <c r="A11" s="110" t="s">
        <v>103</v>
      </c>
      <c r="B11" s="119">
        <v>2</v>
      </c>
      <c r="C11" s="110"/>
      <c r="D11" s="110"/>
      <c r="E11" s="110">
        <f t="shared" si="0"/>
        <v>2</v>
      </c>
      <c r="F11" s="110">
        <v>374</v>
      </c>
      <c r="G11" s="110"/>
      <c r="H11" s="110"/>
      <c r="I11" s="110">
        <f>SUM(F11:H11)</f>
        <v>374</v>
      </c>
    </row>
    <row r="12" spans="1:9" ht="15">
      <c r="A12" s="111" t="s">
        <v>104</v>
      </c>
      <c r="B12" s="120">
        <v>1</v>
      </c>
      <c r="C12" s="111">
        <v>2</v>
      </c>
      <c r="D12" s="111"/>
      <c r="E12" s="111">
        <f t="shared" si="0"/>
        <v>3</v>
      </c>
      <c r="F12" s="111">
        <v>2</v>
      </c>
      <c r="G12" s="111">
        <v>23</v>
      </c>
      <c r="H12" s="111"/>
      <c r="I12" s="111">
        <f>SUM(F12:H12)</f>
        <v>25</v>
      </c>
    </row>
    <row r="13" spans="1:9" ht="15">
      <c r="A13" s="110" t="s">
        <v>105</v>
      </c>
      <c r="B13" s="119">
        <v>1</v>
      </c>
      <c r="C13" s="110">
        <v>3</v>
      </c>
      <c r="D13" s="110"/>
      <c r="E13" s="110">
        <f t="shared" si="0"/>
        <v>4</v>
      </c>
      <c r="F13" s="110">
        <v>12</v>
      </c>
      <c r="G13" s="110">
        <v>20</v>
      </c>
      <c r="H13" s="110"/>
      <c r="I13" s="110">
        <f>SUM(I11:I12)</f>
        <v>399</v>
      </c>
    </row>
    <row r="14" spans="1:9" ht="15">
      <c r="A14" s="111" t="s">
        <v>106</v>
      </c>
      <c r="B14" s="120"/>
      <c r="C14" s="111">
        <v>1</v>
      </c>
      <c r="D14" s="111"/>
      <c r="E14" s="111">
        <f t="shared" si="0"/>
        <v>1</v>
      </c>
      <c r="F14" s="111"/>
      <c r="G14" s="111">
        <v>320</v>
      </c>
      <c r="H14" s="111"/>
      <c r="I14" s="111">
        <f>SUM(G14:H14)</f>
        <v>320</v>
      </c>
    </row>
    <row r="15" spans="1:9" ht="15">
      <c r="A15" s="110" t="s">
        <v>107</v>
      </c>
      <c r="B15" s="119">
        <v>3</v>
      </c>
      <c r="C15" s="110">
        <v>3</v>
      </c>
      <c r="D15" s="110"/>
      <c r="E15" s="110">
        <f t="shared" si="0"/>
        <v>6</v>
      </c>
      <c r="F15" s="110">
        <v>102</v>
      </c>
      <c r="G15" s="110">
        <v>62</v>
      </c>
      <c r="H15" s="110"/>
      <c r="I15" s="110">
        <f>SUM(F15:H15)</f>
        <v>164</v>
      </c>
    </row>
    <row r="16" spans="1:9" ht="15">
      <c r="A16" s="111" t="s">
        <v>108</v>
      </c>
      <c r="B16" s="120"/>
      <c r="C16" s="111">
        <v>2</v>
      </c>
      <c r="D16" s="111"/>
      <c r="E16" s="111">
        <f t="shared" si="0"/>
        <v>2</v>
      </c>
      <c r="F16" s="111"/>
      <c r="G16" s="111">
        <v>59</v>
      </c>
      <c r="H16" s="111"/>
      <c r="I16" s="111">
        <f>SUM(I14:I15)</f>
        <v>484</v>
      </c>
    </row>
    <row r="17" spans="1:9" ht="15">
      <c r="A17" s="110" t="s">
        <v>109</v>
      </c>
      <c r="B17" s="119">
        <v>1</v>
      </c>
      <c r="C17" s="110"/>
      <c r="D17" s="110"/>
      <c r="E17" s="110">
        <f t="shared" si="0"/>
        <v>1</v>
      </c>
      <c r="F17" s="110">
        <v>14</v>
      </c>
      <c r="G17" s="110"/>
      <c r="H17" s="110"/>
      <c r="I17" s="110">
        <f>SUM(F17:H17)</f>
        <v>14</v>
      </c>
    </row>
    <row r="18" spans="1:9" ht="15">
      <c r="A18" s="111" t="s">
        <v>110</v>
      </c>
      <c r="B18" s="120">
        <v>3</v>
      </c>
      <c r="C18" s="111">
        <v>2</v>
      </c>
      <c r="D18" s="111"/>
      <c r="E18" s="111">
        <f t="shared" si="0"/>
        <v>5</v>
      </c>
      <c r="F18" s="111">
        <v>145</v>
      </c>
      <c r="G18" s="111">
        <v>81</v>
      </c>
      <c r="H18" s="111"/>
      <c r="I18" s="111">
        <f>SUM(F18:H18)</f>
        <v>226</v>
      </c>
    </row>
    <row r="19" spans="1:9" ht="15">
      <c r="A19" s="110" t="s">
        <v>111</v>
      </c>
      <c r="B19" s="119">
        <v>2</v>
      </c>
      <c r="C19" s="110">
        <v>2</v>
      </c>
      <c r="D19" s="110">
        <v>1</v>
      </c>
      <c r="E19" s="110">
        <f t="shared" si="0"/>
        <v>5</v>
      </c>
      <c r="F19" s="110">
        <v>67</v>
      </c>
      <c r="G19" s="110">
        <v>99</v>
      </c>
      <c r="H19" s="110">
        <v>12</v>
      </c>
      <c r="I19" s="110">
        <f>SUM(I17:I18)</f>
        <v>240</v>
      </c>
    </row>
    <row r="20" spans="1:9" ht="14.25">
      <c r="A20" s="112" t="s">
        <v>112</v>
      </c>
      <c r="B20" s="121">
        <f aca="true" t="shared" si="1" ref="B20:H20">SUM(B8:B19)</f>
        <v>19</v>
      </c>
      <c r="C20" s="122">
        <f t="shared" si="1"/>
        <v>17</v>
      </c>
      <c r="D20" s="122">
        <f t="shared" si="1"/>
        <v>4</v>
      </c>
      <c r="E20" s="122">
        <f t="shared" si="1"/>
        <v>40</v>
      </c>
      <c r="F20" s="122">
        <f t="shared" si="1"/>
        <v>927</v>
      </c>
      <c r="G20" s="122">
        <f t="shared" si="1"/>
        <v>821</v>
      </c>
      <c r="H20" s="122">
        <f t="shared" si="1"/>
        <v>34</v>
      </c>
      <c r="I20" s="123">
        <f>SUM(F20:H20)</f>
        <v>1782</v>
      </c>
    </row>
    <row r="21" spans="1:9" ht="21.75" customHeight="1">
      <c r="A21" s="183" t="s">
        <v>113</v>
      </c>
      <c r="B21" s="184"/>
      <c r="C21" s="184"/>
      <c r="D21" s="184"/>
      <c r="E21" s="184"/>
      <c r="F21" s="184"/>
      <c r="G21" s="184"/>
      <c r="H21" s="184"/>
      <c r="I21" s="185"/>
    </row>
    <row r="22" spans="1:9" ht="15">
      <c r="A22" s="113" t="s">
        <v>100</v>
      </c>
      <c r="B22" s="124">
        <v>5</v>
      </c>
      <c r="C22" s="124">
        <v>2</v>
      </c>
      <c r="D22" s="124">
        <v>1</v>
      </c>
      <c r="E22" s="124">
        <f aca="true" t="shared" si="2" ref="E22:E27">SUM(B22:D22)</f>
        <v>8</v>
      </c>
      <c r="F22" s="124">
        <v>395</v>
      </c>
      <c r="G22" s="124">
        <v>277</v>
      </c>
      <c r="H22" s="124">
        <v>20</v>
      </c>
      <c r="I22" s="124">
        <f aca="true" t="shared" si="3" ref="I22:I27">SUM(F22:H22)</f>
        <v>692</v>
      </c>
    </row>
    <row r="23" spans="1:9" ht="15">
      <c r="A23" s="114" t="s">
        <v>101</v>
      </c>
      <c r="B23" s="125">
        <v>3</v>
      </c>
      <c r="C23" s="125">
        <v>4</v>
      </c>
      <c r="D23" s="125">
        <v>4</v>
      </c>
      <c r="E23" s="125">
        <f t="shared" si="2"/>
        <v>11</v>
      </c>
      <c r="F23" s="125">
        <v>153</v>
      </c>
      <c r="G23" s="125">
        <v>79</v>
      </c>
      <c r="H23" s="125">
        <v>252</v>
      </c>
      <c r="I23" s="125">
        <f t="shared" si="3"/>
        <v>484</v>
      </c>
    </row>
    <row r="24" spans="1:9" ht="15">
      <c r="A24" s="115" t="s">
        <v>102</v>
      </c>
      <c r="B24" s="126">
        <v>6</v>
      </c>
      <c r="C24" s="126">
        <v>6</v>
      </c>
      <c r="D24" s="126">
        <v>1</v>
      </c>
      <c r="E24" s="126">
        <f t="shared" si="2"/>
        <v>13</v>
      </c>
      <c r="F24" s="126">
        <v>329</v>
      </c>
      <c r="G24" s="126">
        <v>333</v>
      </c>
      <c r="H24" s="126">
        <v>24</v>
      </c>
      <c r="I24" s="126">
        <f t="shared" si="3"/>
        <v>686</v>
      </c>
    </row>
    <row r="25" spans="1:9" ht="15">
      <c r="A25" s="110" t="s">
        <v>103</v>
      </c>
      <c r="B25" s="127"/>
      <c r="C25" s="125">
        <v>1</v>
      </c>
      <c r="D25" s="125">
        <v>2</v>
      </c>
      <c r="E25" s="125">
        <f t="shared" si="2"/>
        <v>3</v>
      </c>
      <c r="F25" s="125"/>
      <c r="G25" s="125">
        <v>30</v>
      </c>
      <c r="H25" s="125">
        <v>162</v>
      </c>
      <c r="I25" s="125">
        <f t="shared" si="3"/>
        <v>192</v>
      </c>
    </row>
    <row r="26" spans="1:9" ht="15">
      <c r="A26" s="111" t="s">
        <v>104</v>
      </c>
      <c r="B26" s="128">
        <v>7</v>
      </c>
      <c r="C26" s="126">
        <v>3</v>
      </c>
      <c r="D26" s="126">
        <v>2</v>
      </c>
      <c r="E26" s="126">
        <f t="shared" si="2"/>
        <v>12</v>
      </c>
      <c r="F26" s="126">
        <v>332</v>
      </c>
      <c r="G26" s="126">
        <v>109</v>
      </c>
      <c r="H26" s="126">
        <v>22</v>
      </c>
      <c r="I26" s="126">
        <f t="shared" si="3"/>
        <v>463</v>
      </c>
    </row>
    <row r="27" spans="1:9" ht="15">
      <c r="A27" s="110" t="s">
        <v>105</v>
      </c>
      <c r="B27" s="127">
        <v>1</v>
      </c>
      <c r="C27" s="125">
        <v>2</v>
      </c>
      <c r="D27" s="125"/>
      <c r="E27" s="125">
        <f t="shared" si="2"/>
        <v>3</v>
      </c>
      <c r="F27" s="125">
        <v>9</v>
      </c>
      <c r="G27" s="125">
        <v>2</v>
      </c>
      <c r="H27" s="125"/>
      <c r="I27" s="125">
        <f t="shared" si="3"/>
        <v>11</v>
      </c>
    </row>
    <row r="28" spans="1:9" ht="15">
      <c r="A28" s="111" t="s">
        <v>106</v>
      </c>
      <c r="B28" s="128">
        <v>2</v>
      </c>
      <c r="C28" s="126">
        <v>3</v>
      </c>
      <c r="D28" s="126">
        <v>1</v>
      </c>
      <c r="E28" s="126">
        <f>SUM(B28:D28)</f>
        <v>6</v>
      </c>
      <c r="F28" s="126">
        <v>717</v>
      </c>
      <c r="G28" s="126">
        <v>142</v>
      </c>
      <c r="H28" s="126">
        <v>29</v>
      </c>
      <c r="I28" s="126">
        <f>SUM(F28:H28)</f>
        <v>888</v>
      </c>
    </row>
    <row r="29" spans="1:9" ht="15">
      <c r="A29" s="110" t="s">
        <v>107</v>
      </c>
      <c r="B29" s="127"/>
      <c r="C29" s="125"/>
      <c r="D29" s="125"/>
      <c r="E29" s="125"/>
      <c r="F29" s="125"/>
      <c r="G29" s="125"/>
      <c r="H29" s="125"/>
      <c r="I29" s="125"/>
    </row>
    <row r="30" spans="1:9" ht="15">
      <c r="A30" s="111" t="s">
        <v>108</v>
      </c>
      <c r="B30" s="128"/>
      <c r="C30" s="126"/>
      <c r="D30" s="126"/>
      <c r="E30" s="126"/>
      <c r="F30" s="126"/>
      <c r="G30" s="126"/>
      <c r="H30" s="126"/>
      <c r="I30" s="126"/>
    </row>
    <row r="31" spans="1:9" ht="15">
      <c r="A31" s="110" t="s">
        <v>109</v>
      </c>
      <c r="B31" s="127"/>
      <c r="C31" s="125"/>
      <c r="D31" s="125"/>
      <c r="E31" s="125"/>
      <c r="F31" s="125"/>
      <c r="G31" s="125"/>
      <c r="H31" s="125"/>
      <c r="I31" s="125"/>
    </row>
    <row r="32" spans="1:9" ht="15">
      <c r="A32" s="111" t="s">
        <v>110</v>
      </c>
      <c r="B32" s="128"/>
      <c r="C32" s="126"/>
      <c r="D32" s="126"/>
      <c r="E32" s="126"/>
      <c r="F32" s="126"/>
      <c r="G32" s="126"/>
      <c r="H32" s="126"/>
      <c r="I32" s="126"/>
    </row>
    <row r="33" spans="1:9" ht="15">
      <c r="A33" s="110" t="s">
        <v>111</v>
      </c>
      <c r="B33" s="127"/>
      <c r="C33" s="125"/>
      <c r="D33" s="125"/>
      <c r="E33" s="125"/>
      <c r="F33" s="125"/>
      <c r="G33" s="125"/>
      <c r="H33" s="125"/>
      <c r="I33" s="125"/>
    </row>
    <row r="34" spans="1:9" ht="14.25">
      <c r="A34" s="117" t="s">
        <v>118</v>
      </c>
      <c r="B34" s="129">
        <f>SUM(B22:B33)</f>
        <v>24</v>
      </c>
      <c r="C34" s="129">
        <f aca="true" t="shared" si="4" ref="C34:I34">SUM(C22:C33)</f>
        <v>21</v>
      </c>
      <c r="D34" s="129">
        <f t="shared" si="4"/>
        <v>11</v>
      </c>
      <c r="E34" s="129">
        <f t="shared" si="4"/>
        <v>56</v>
      </c>
      <c r="F34" s="129">
        <f t="shared" si="4"/>
        <v>1935</v>
      </c>
      <c r="G34" s="129">
        <f t="shared" si="4"/>
        <v>972</v>
      </c>
      <c r="H34" s="129">
        <f t="shared" si="4"/>
        <v>509</v>
      </c>
      <c r="I34" s="129">
        <f t="shared" si="4"/>
        <v>3416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2009-08-13T05:01:56Z</cp:lastPrinted>
  <dcterms:created xsi:type="dcterms:W3CDTF">2007-02-20T11:04:25Z</dcterms:created>
  <dcterms:modified xsi:type="dcterms:W3CDTF">2009-08-13T05:01:58Z</dcterms:modified>
  <cp:category/>
  <cp:version/>
  <cp:contentType/>
  <cp:contentStatus/>
</cp:coreProperties>
</file>