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868" activeTab="0"/>
  </bookViews>
  <sheets>
    <sheet name="regisztráltak" sheetId="1" r:id="rId1"/>
    <sheet name="pályakezdők" sheetId="2" r:id="rId2"/>
    <sheet name="régió" sheetId="3" r:id="rId3"/>
    <sheet name="régió_pk" sheetId="4" r:id="rId4"/>
    <sheet name="borsod" sheetId="5" r:id="rId5"/>
    <sheet name="borsod_pk" sheetId="6" r:id="rId6"/>
    <sheet name="heves" sheetId="7" r:id="rId7"/>
    <sheet name="heves_pk" sheetId="8" r:id="rId8"/>
    <sheet name="nograd" sheetId="9" r:id="rId9"/>
    <sheet name="nograd_pk" sheetId="10" r:id="rId10"/>
    <sheet name="állás" sheetId="11" r:id="rId11"/>
    <sheet name="létszámleépítés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0">'állás'!$A$1:$G$27</definedName>
    <definedName name="_xlnm.Print_Area" localSheetId="4">'borsod'!$A$1:$D$41</definedName>
    <definedName name="_xlnm.Print_Area" localSheetId="5">'borsod_pk'!$A$1:$D$39</definedName>
    <definedName name="_xlnm.Print_Area" localSheetId="6">'heves'!$A$1:$D$41</definedName>
    <definedName name="_xlnm.Print_Area" localSheetId="7">'heves_pk'!$A$1:$D$39</definedName>
    <definedName name="_xlnm.Print_Area" localSheetId="8">'nograd'!$A$1:$D$41</definedName>
    <definedName name="_xlnm.Print_Area" localSheetId="9">'nograd_pk'!$A$1:$D$39</definedName>
    <definedName name="_xlnm.Print_Area" localSheetId="1">'pályakezdők'!$A$1:$F$29</definedName>
    <definedName name="_xlnm.Print_Area" localSheetId="2">'régió'!$A$1:$D$41</definedName>
    <definedName name="_xlnm.Print_Area" localSheetId="3">'régió_pk'!$A$1:$D$39</definedName>
    <definedName name="_xlnm.Print_Area" localSheetId="0">'regisztráltak'!$A$1:$F$29</definedName>
  </definedNames>
  <calcPr fullCalcOnLoad="1"/>
</workbook>
</file>

<file path=xl/sharedStrings.xml><?xml version="1.0" encoding="utf-8"?>
<sst xmlns="http://schemas.openxmlformats.org/spreadsheetml/2006/main" count="478" uniqueCount="111">
  <si>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</si>
  <si>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</si>
  <si>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</si>
  <si>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</si>
  <si>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</si>
  <si>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</si>
  <si>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</si>
  <si>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</si>
  <si>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</si>
  <si>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</si>
  <si>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</si>
  <si>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</si>
  <si>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</si>
  <si>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</si>
  <si>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</si>
  <si>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</si>
  <si>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</si>
  <si>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</si>
  <si>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Heves</t>
  </si>
  <si>
    <t>Heves megye</t>
  </si>
  <si>
    <t>Nógrád megye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</si>
  <si>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</si>
  <si>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</si>
  <si>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</si>
  <si>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</si>
  <si>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</si>
  <si>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</si>
  <si>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</si>
  <si>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</si>
  <si>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</si>
  <si>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</si>
  <si>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</si>
  <si>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</si>
  <si>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</si>
  <si>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</si>
  <si>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</si>
  <si>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</si>
  <si>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</si>
  <si>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</si>
  <si>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</si>
  <si>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</si>
  <si>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</si>
  <si>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</si>
  <si>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</si>
  <si>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</si>
  <si>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</si>
  <si>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</si>
  <si>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</si>
  <si>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</si>
  <si>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</si>
  <si>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</si>
  <si>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</si>
  <si>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</si>
  <si>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</si>
  <si>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</si>
  <si>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</si>
  <si>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</si>
  <si>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</si>
  <si>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</si>
  <si>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</si>
  <si>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</si>
  <si>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</si>
  <si>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</si>
  <si>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</si>
  <si>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</si>
  <si>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</si>
  <si>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</si>
  <si>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</si>
  <si>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</si>
  <si>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</si>
  <si>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</si>
  <si>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</si>
  <si>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</si>
  <si>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</si>
  <si>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</si>
  <si>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</si>
  <si>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</si>
  <si>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</si>
  <si>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</si>
  <si>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</si>
  <si>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</si>
  <si>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</si>
  <si>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</si>
  <si>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</si>
  <si>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</si>
  <si>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</si>
  <si>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</si>
  <si>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</si>
  <si>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</si>
  <si>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</si>
  <si>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</si>
  <si>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</si>
  <si>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</si>
  <si>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</si>
  <si>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</si>
  <si>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</si>
  <si>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Borsod-Abaúj-Zemplén</t>
  </si>
  <si>
    <t>Észak-Magyar-ország</t>
  </si>
  <si>
    <t>2011. év</t>
  </si>
  <si>
    <t>A Borsod-Abaúj-Zemplén, Heves, Illetve Nógrád Megyei Kormányhivatal Munkaügyi Központjához beérkezett csoportos létszámleépítési bejelentések alakulása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</si>
  <si>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</si>
  <si>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</si>
  <si>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</si>
  <si>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</si>
  <si>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Észak-Magyarország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</si>
  <si>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</si>
  <si>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</si>
  <si>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</si>
  <si>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</si>
  <si>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2012. év</t>
  </si>
  <si>
    <t>2012. február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</si>
</sst>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0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3" fontId="5" fillId="0" borderId="0" xfId="0" applyNumberFormat="1" applyFont="1" applyAlignment="1">
      <alignment vertical="center" wrapText="1"/>
    </xf>
    <xf numFmtId="168" fontId="7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8" fillId="2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0" borderId="0" xfId="20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4" xfId="20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2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3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0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15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409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57150</xdr:rowOff>
    </xdr:from>
    <xdr:to>
      <xdr:col>6</xdr:col>
      <xdr:colOff>647700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81525" y="514350"/>
          <a:ext cx="1419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1" u="none" baseline="0"/>
            <a:t>adatok: főben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Adattarhazbol_leszedett%20adatok\pk_saj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92">
          <cell r="K192">
            <v>5984</v>
          </cell>
        </row>
        <row r="193">
          <cell r="K193">
            <v>23761</v>
          </cell>
        </row>
        <row r="194">
          <cell r="K194">
            <v>18635</v>
          </cell>
        </row>
        <row r="195">
          <cell r="K195">
            <v>8451</v>
          </cell>
        </row>
        <row r="196">
          <cell r="K196">
            <v>4675</v>
          </cell>
        </row>
        <row r="197">
          <cell r="K197">
            <v>2278</v>
          </cell>
        </row>
        <row r="198">
          <cell r="K198">
            <v>63784</v>
          </cell>
        </row>
        <row r="214">
          <cell r="C214">
            <v>44493</v>
          </cell>
        </row>
        <row r="215">
          <cell r="C215">
            <v>35955</v>
          </cell>
        </row>
        <row r="216">
          <cell r="C216">
            <v>80448</v>
          </cell>
        </row>
        <row r="225">
          <cell r="C225">
            <v>1740</v>
          </cell>
        </row>
        <row r="226">
          <cell r="C226">
            <v>11388</v>
          </cell>
        </row>
        <row r="227">
          <cell r="C227">
            <v>20092</v>
          </cell>
        </row>
        <row r="228">
          <cell r="C228">
            <v>21067</v>
          </cell>
        </row>
        <row r="229">
          <cell r="C229">
            <v>19683</v>
          </cell>
        </row>
        <row r="230">
          <cell r="C230">
            <v>6478</v>
          </cell>
        </row>
        <row r="231">
          <cell r="C231">
            <v>80448</v>
          </cell>
        </row>
        <row r="241">
          <cell r="C241">
            <v>26488</v>
          </cell>
        </row>
        <row r="242">
          <cell r="C242">
            <v>14020</v>
          </cell>
        </row>
        <row r="243">
          <cell r="C243">
            <v>13964</v>
          </cell>
        </row>
        <row r="244">
          <cell r="C244">
            <v>13651</v>
          </cell>
        </row>
        <row r="245">
          <cell r="C245">
            <v>12325</v>
          </cell>
        </row>
        <row r="246">
          <cell r="C246">
            <v>80448</v>
          </cell>
        </row>
        <row r="248">
          <cell r="C248">
            <v>11493</v>
          </cell>
        </row>
        <row r="249">
          <cell r="C249">
            <v>8902</v>
          </cell>
        </row>
        <row r="250">
          <cell r="C250">
            <v>34790</v>
          </cell>
        </row>
        <row r="251">
          <cell r="C251">
            <v>25263</v>
          </cell>
        </row>
        <row r="252">
          <cell r="C252">
            <v>80448</v>
          </cell>
        </row>
        <row r="255">
          <cell r="C255">
            <v>41595</v>
          </cell>
        </row>
        <row r="256">
          <cell r="C256">
            <v>34708</v>
          </cell>
        </row>
        <row r="266">
          <cell r="C266">
            <v>1607</v>
          </cell>
        </row>
        <row r="267">
          <cell r="C267">
            <v>11105</v>
          </cell>
        </row>
        <row r="268">
          <cell r="C268">
            <v>18781</v>
          </cell>
        </row>
        <row r="269">
          <cell r="C269">
            <v>19586</v>
          </cell>
        </row>
        <row r="270">
          <cell r="C270">
            <v>18395</v>
          </cell>
        </row>
        <row r="271">
          <cell r="C271">
            <v>6829</v>
          </cell>
        </row>
        <row r="274">
          <cell r="C274">
            <v>7112</v>
          </cell>
        </row>
        <row r="275">
          <cell r="C275">
            <v>28848</v>
          </cell>
        </row>
        <row r="276">
          <cell r="C276">
            <v>22394</v>
          </cell>
        </row>
        <row r="277">
          <cell r="C277">
            <v>9843</v>
          </cell>
        </row>
        <row r="278">
          <cell r="C278">
            <v>5579</v>
          </cell>
        </row>
        <row r="279">
          <cell r="C279">
            <v>2527</v>
          </cell>
        </row>
        <row r="282">
          <cell r="C282">
            <v>28492</v>
          </cell>
        </row>
        <row r="283">
          <cell r="C283">
            <v>15754</v>
          </cell>
        </row>
        <row r="284">
          <cell r="C284">
            <v>15474</v>
          </cell>
        </row>
        <row r="285">
          <cell r="C285">
            <v>8751</v>
          </cell>
        </row>
        <row r="286">
          <cell r="C286">
            <v>7832</v>
          </cell>
        </row>
        <row r="289">
          <cell r="C289">
            <v>7117</v>
          </cell>
        </row>
        <row r="290">
          <cell r="C290">
            <v>418</v>
          </cell>
        </row>
        <row r="291">
          <cell r="C291">
            <v>37478</v>
          </cell>
        </row>
        <row r="292">
          <cell r="C292">
            <v>31290</v>
          </cell>
        </row>
      </sheetData>
      <sheetData sheetId="1">
        <row r="192">
          <cell r="K192">
            <v>1612</v>
          </cell>
        </row>
        <row r="193">
          <cell r="K193">
            <v>6996</v>
          </cell>
        </row>
        <row r="194">
          <cell r="K194">
            <v>5706</v>
          </cell>
        </row>
        <row r="195">
          <cell r="K195">
            <v>3041</v>
          </cell>
        </row>
        <row r="196">
          <cell r="K196">
            <v>1470</v>
          </cell>
        </row>
        <row r="197">
          <cell r="K197">
            <v>945</v>
          </cell>
        </row>
        <row r="198">
          <cell r="K198">
            <v>19770</v>
          </cell>
        </row>
        <row r="214">
          <cell r="C214">
            <v>13484</v>
          </cell>
        </row>
        <row r="215">
          <cell r="C215">
            <v>11382</v>
          </cell>
        </row>
        <row r="216">
          <cell r="C216">
            <v>24866</v>
          </cell>
        </row>
        <row r="255">
          <cell r="C255">
            <v>12457</v>
          </cell>
        </row>
        <row r="256">
          <cell r="C256">
            <v>11370</v>
          </cell>
        </row>
        <row r="266">
          <cell r="C266">
            <v>437</v>
          </cell>
        </row>
        <row r="267">
          <cell r="C267">
            <v>3193</v>
          </cell>
        </row>
        <row r="268">
          <cell r="C268">
            <v>6162</v>
          </cell>
        </row>
        <row r="269">
          <cell r="C269">
            <v>6369</v>
          </cell>
        </row>
        <row r="270">
          <cell r="C270">
            <v>5676</v>
          </cell>
        </row>
        <row r="271">
          <cell r="C271">
            <v>1990</v>
          </cell>
        </row>
        <row r="274">
          <cell r="C274">
            <v>1904</v>
          </cell>
        </row>
        <row r="275">
          <cell r="C275">
            <v>8791</v>
          </cell>
        </row>
        <row r="276">
          <cell r="C276">
            <v>6922</v>
          </cell>
        </row>
        <row r="277">
          <cell r="C277">
            <v>3434</v>
          </cell>
        </row>
        <row r="278">
          <cell r="C278">
            <v>1687</v>
          </cell>
        </row>
        <row r="279">
          <cell r="C279">
            <v>1089</v>
          </cell>
        </row>
        <row r="282">
          <cell r="C282">
            <v>9069</v>
          </cell>
        </row>
        <row r="283">
          <cell r="C283">
            <v>4584</v>
          </cell>
        </row>
        <row r="284">
          <cell r="C284">
            <v>5078</v>
          </cell>
        </row>
        <row r="285">
          <cell r="C285">
            <v>3145</v>
          </cell>
        </row>
        <row r="286">
          <cell r="C286">
            <v>1951</v>
          </cell>
        </row>
        <row r="289">
          <cell r="C289">
            <v>3123</v>
          </cell>
        </row>
        <row r="290">
          <cell r="C290">
            <v>271</v>
          </cell>
        </row>
        <row r="291">
          <cell r="C291">
            <v>10144</v>
          </cell>
        </row>
        <row r="292">
          <cell r="C292">
            <v>10289</v>
          </cell>
        </row>
      </sheetData>
      <sheetData sheetId="2">
        <row r="192">
          <cell r="K192">
            <v>1202</v>
          </cell>
        </row>
        <row r="193">
          <cell r="K193">
            <v>7217</v>
          </cell>
        </row>
        <row r="194">
          <cell r="K194">
            <v>4977</v>
          </cell>
        </row>
        <row r="195">
          <cell r="K195">
            <v>2781</v>
          </cell>
        </row>
        <row r="196">
          <cell r="K196">
            <v>1398</v>
          </cell>
        </row>
        <row r="197">
          <cell r="K197">
            <v>508</v>
          </cell>
        </row>
        <row r="198">
          <cell r="K198">
            <v>18083</v>
          </cell>
        </row>
        <row r="214">
          <cell r="C214">
            <v>12659</v>
          </cell>
        </row>
        <row r="215">
          <cell r="C215">
            <v>10377</v>
          </cell>
        </row>
        <row r="216">
          <cell r="C216">
            <v>23036</v>
          </cell>
        </row>
        <row r="255">
          <cell r="C255">
            <v>12486</v>
          </cell>
        </row>
        <row r="256">
          <cell r="C256">
            <v>10336</v>
          </cell>
        </row>
        <row r="266">
          <cell r="C266">
            <v>411</v>
          </cell>
        </row>
        <row r="267">
          <cell r="C267">
            <v>2908</v>
          </cell>
        </row>
        <row r="268">
          <cell r="C268">
            <v>5404</v>
          </cell>
        </row>
        <row r="269">
          <cell r="C269">
            <v>5841</v>
          </cell>
        </row>
        <row r="270">
          <cell r="C270">
            <v>5721</v>
          </cell>
        </row>
        <row r="271">
          <cell r="C271">
            <v>2537</v>
          </cell>
        </row>
        <row r="274">
          <cell r="C274">
            <v>1592</v>
          </cell>
        </row>
        <row r="275">
          <cell r="C275">
            <v>9361</v>
          </cell>
        </row>
        <row r="276">
          <cell r="C276">
            <v>6321</v>
          </cell>
        </row>
        <row r="277">
          <cell r="C277">
            <v>3258</v>
          </cell>
        </row>
        <row r="278">
          <cell r="C278">
            <v>1683</v>
          </cell>
        </row>
        <row r="279">
          <cell r="C279">
            <v>607</v>
          </cell>
        </row>
        <row r="282">
          <cell r="C282">
            <v>8329</v>
          </cell>
        </row>
        <row r="283">
          <cell r="C283">
            <v>4864</v>
          </cell>
        </row>
        <row r="284">
          <cell r="C284">
            <v>4713</v>
          </cell>
        </row>
        <row r="285">
          <cell r="C285">
            <v>2757</v>
          </cell>
        </row>
        <row r="286">
          <cell r="C286">
            <v>2159</v>
          </cell>
        </row>
        <row r="289">
          <cell r="C289">
            <v>2177</v>
          </cell>
        </row>
        <row r="290">
          <cell r="C290">
            <v>276</v>
          </cell>
        </row>
        <row r="291">
          <cell r="C291">
            <v>10328</v>
          </cell>
        </row>
        <row r="292">
          <cell r="C292">
            <v>10041</v>
          </cell>
        </row>
      </sheetData>
      <sheetData sheetId="3">
        <row r="174">
          <cell r="K174">
            <v>48110</v>
          </cell>
        </row>
        <row r="175">
          <cell r="K175">
            <v>101637</v>
          </cell>
        </row>
        <row r="192">
          <cell r="K192">
            <v>8798</v>
          </cell>
        </row>
        <row r="193">
          <cell r="K193">
            <v>37974</v>
          </cell>
        </row>
        <row r="194">
          <cell r="K194">
            <v>29318</v>
          </cell>
        </row>
        <row r="195">
          <cell r="K195">
            <v>14273</v>
          </cell>
        </row>
        <row r="196">
          <cell r="K196">
            <v>7543</v>
          </cell>
        </row>
        <row r="197">
          <cell r="K197">
            <v>3731</v>
          </cell>
        </row>
        <row r="198">
          <cell r="K198">
            <v>101637</v>
          </cell>
        </row>
        <row r="214">
          <cell r="C214">
            <v>70636</v>
          </cell>
        </row>
        <row r="215">
          <cell r="C215">
            <v>57714</v>
          </cell>
        </row>
        <row r="216">
          <cell r="C216">
            <v>128350</v>
          </cell>
        </row>
        <row r="255">
          <cell r="C255">
            <v>66538</v>
          </cell>
        </row>
        <row r="256">
          <cell r="C256">
            <v>56414</v>
          </cell>
        </row>
        <row r="266">
          <cell r="C266">
            <v>2455</v>
          </cell>
        </row>
        <row r="267">
          <cell r="C267">
            <v>17206</v>
          </cell>
        </row>
        <row r="268">
          <cell r="C268">
            <v>30347</v>
          </cell>
        </row>
        <row r="269">
          <cell r="C269">
            <v>31796</v>
          </cell>
        </row>
        <row r="270">
          <cell r="C270">
            <v>29792</v>
          </cell>
        </row>
        <row r="271">
          <cell r="C271">
            <v>11356</v>
          </cell>
        </row>
        <row r="274">
          <cell r="C274">
            <v>10608</v>
          </cell>
        </row>
        <row r="275">
          <cell r="C275">
            <v>47000</v>
          </cell>
        </row>
        <row r="276">
          <cell r="C276">
            <v>35637</v>
          </cell>
        </row>
        <row r="277">
          <cell r="C277">
            <v>16535</v>
          </cell>
        </row>
        <row r="278">
          <cell r="C278">
            <v>8949</v>
          </cell>
        </row>
        <row r="279">
          <cell r="C279">
            <v>4223</v>
          </cell>
        </row>
        <row r="282">
          <cell r="C282">
            <v>45890</v>
          </cell>
        </row>
        <row r="283">
          <cell r="C283">
            <v>25202</v>
          </cell>
        </row>
        <row r="284">
          <cell r="C284">
            <v>25265</v>
          </cell>
        </row>
        <row r="285">
          <cell r="C285">
            <v>14653</v>
          </cell>
        </row>
        <row r="286">
          <cell r="C286">
            <v>11942</v>
          </cell>
        </row>
        <row r="289">
          <cell r="C289">
            <v>12417</v>
          </cell>
        </row>
        <row r="290">
          <cell r="C290">
            <v>965</v>
          </cell>
        </row>
        <row r="291">
          <cell r="C291">
            <v>57950</v>
          </cell>
        </row>
        <row r="292">
          <cell r="C292">
            <v>51620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68">
          <cell r="C168">
            <v>21020</v>
          </cell>
        </row>
        <row r="169">
          <cell r="C169">
            <v>4572</v>
          </cell>
        </row>
        <row r="170">
          <cell r="C170">
            <v>9163</v>
          </cell>
        </row>
        <row r="171">
          <cell r="C171">
            <v>2357</v>
          </cell>
        </row>
        <row r="172">
          <cell r="C172">
            <v>3487</v>
          </cell>
        </row>
        <row r="173">
          <cell r="C173">
            <v>8643</v>
          </cell>
        </row>
        <row r="174">
          <cell r="C174">
            <v>3776</v>
          </cell>
        </row>
        <row r="175">
          <cell r="C175">
            <v>5026</v>
          </cell>
        </row>
        <row r="176">
          <cell r="C176">
            <v>6234</v>
          </cell>
        </row>
        <row r="177">
          <cell r="C177">
            <v>5742</v>
          </cell>
        </row>
        <row r="178">
          <cell r="C178">
            <v>3314</v>
          </cell>
        </row>
        <row r="179">
          <cell r="C179">
            <v>1620</v>
          </cell>
        </row>
        <row r="180">
          <cell r="C180">
            <v>1704</v>
          </cell>
        </row>
        <row r="181">
          <cell r="C181">
            <v>1590</v>
          </cell>
        </row>
        <row r="182">
          <cell r="C182">
            <v>2200</v>
          </cell>
        </row>
        <row r="183">
          <cell r="C183">
            <v>80448</v>
          </cell>
        </row>
        <row r="190">
          <cell r="C190">
            <v>24866</v>
          </cell>
        </row>
        <row r="197">
          <cell r="C197">
            <v>23036</v>
          </cell>
        </row>
        <row r="198">
          <cell r="C198">
            <v>128350</v>
          </cell>
        </row>
        <row r="199">
          <cell r="C199">
            <v>673576</v>
          </cell>
        </row>
        <row r="201">
          <cell r="B201">
            <v>18708</v>
          </cell>
          <cell r="C201">
            <v>19562</v>
          </cell>
        </row>
        <row r="202">
          <cell r="B202">
            <v>4735</v>
          </cell>
          <cell r="C202">
            <v>4234</v>
          </cell>
        </row>
        <row r="203">
          <cell r="B203">
            <v>8678</v>
          </cell>
          <cell r="C203">
            <v>8538</v>
          </cell>
        </row>
        <row r="204">
          <cell r="B204">
            <v>2386</v>
          </cell>
          <cell r="C204">
            <v>2505</v>
          </cell>
        </row>
        <row r="205">
          <cell r="B205">
            <v>3571</v>
          </cell>
          <cell r="C205">
            <v>3571</v>
          </cell>
        </row>
        <row r="206">
          <cell r="B206">
            <v>8374</v>
          </cell>
          <cell r="C206">
            <v>8156</v>
          </cell>
        </row>
        <row r="207">
          <cell r="B207">
            <v>3586</v>
          </cell>
          <cell r="C207">
            <v>3557</v>
          </cell>
        </row>
        <row r="208">
          <cell r="B208">
            <v>4853</v>
          </cell>
          <cell r="C208">
            <v>4821</v>
          </cell>
        </row>
        <row r="209">
          <cell r="B209">
            <v>5798</v>
          </cell>
          <cell r="C209">
            <v>5849</v>
          </cell>
        </row>
        <row r="210">
          <cell r="B210">
            <v>5544</v>
          </cell>
          <cell r="C210">
            <v>5432</v>
          </cell>
        </row>
        <row r="211">
          <cell r="B211">
            <v>3174</v>
          </cell>
          <cell r="C211">
            <v>3341</v>
          </cell>
        </row>
        <row r="212">
          <cell r="B212">
            <v>1632</v>
          </cell>
          <cell r="C212">
            <v>1707</v>
          </cell>
        </row>
        <row r="213">
          <cell r="B213">
            <v>1574</v>
          </cell>
          <cell r="C213">
            <v>1379</v>
          </cell>
        </row>
        <row r="214">
          <cell r="B214">
            <v>1556</v>
          </cell>
          <cell r="C214">
            <v>1292</v>
          </cell>
        </row>
        <row r="215">
          <cell r="B215">
            <v>2196</v>
          </cell>
          <cell r="C215">
            <v>2359</v>
          </cell>
        </row>
        <row r="223">
          <cell r="B223">
            <v>24045</v>
          </cell>
          <cell r="C223">
            <v>23827</v>
          </cell>
        </row>
        <row r="230">
          <cell r="B230">
            <v>22290</v>
          </cell>
          <cell r="C230">
            <v>22822</v>
          </cell>
        </row>
        <row r="231">
          <cell r="B231">
            <v>122700</v>
          </cell>
          <cell r="C231">
            <v>122952</v>
          </cell>
        </row>
        <row r="232">
          <cell r="B232">
            <v>648399</v>
          </cell>
          <cell r="C232">
            <v>646686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69">
          <cell r="C169">
            <v>1897</v>
          </cell>
        </row>
        <row r="170">
          <cell r="C170">
            <v>414</v>
          </cell>
        </row>
        <row r="171">
          <cell r="C171">
            <v>963</v>
          </cell>
        </row>
        <row r="172">
          <cell r="C172">
            <v>213</v>
          </cell>
        </row>
        <row r="173">
          <cell r="C173">
            <v>348</v>
          </cell>
        </row>
        <row r="174">
          <cell r="C174">
            <v>872</v>
          </cell>
        </row>
        <row r="175">
          <cell r="C175">
            <v>342</v>
          </cell>
        </row>
        <row r="176">
          <cell r="C176">
            <v>509</v>
          </cell>
        </row>
        <row r="177">
          <cell r="C177">
            <v>654</v>
          </cell>
        </row>
        <row r="178">
          <cell r="C178">
            <v>526</v>
          </cell>
        </row>
        <row r="179">
          <cell r="C179">
            <v>340</v>
          </cell>
        </row>
        <row r="180">
          <cell r="C180">
            <v>154</v>
          </cell>
        </row>
        <row r="181">
          <cell r="C181">
            <v>166</v>
          </cell>
        </row>
        <row r="182">
          <cell r="C182">
            <v>163</v>
          </cell>
        </row>
        <row r="183">
          <cell r="C183">
            <v>181</v>
          </cell>
        </row>
        <row r="184">
          <cell r="C184">
            <v>7742</v>
          </cell>
        </row>
        <row r="191">
          <cell r="C191">
            <v>2199</v>
          </cell>
        </row>
        <row r="198">
          <cell r="C198">
            <v>1955</v>
          </cell>
        </row>
        <row r="199">
          <cell r="C199">
            <v>11896</v>
          </cell>
        </row>
        <row r="200">
          <cell r="C200">
            <v>56038</v>
          </cell>
        </row>
        <row r="203">
          <cell r="B203">
            <v>1815</v>
          </cell>
          <cell r="C203">
            <v>1931</v>
          </cell>
        </row>
        <row r="204">
          <cell r="B204">
            <v>493</v>
          </cell>
          <cell r="C204">
            <v>470</v>
          </cell>
        </row>
        <row r="205">
          <cell r="B205">
            <v>960</v>
          </cell>
          <cell r="C205">
            <v>967</v>
          </cell>
        </row>
        <row r="206">
          <cell r="B206">
            <v>230</v>
          </cell>
          <cell r="C206">
            <v>248</v>
          </cell>
        </row>
        <row r="207">
          <cell r="B207">
            <v>438</v>
          </cell>
          <cell r="C207">
            <v>458</v>
          </cell>
        </row>
        <row r="208">
          <cell r="B208">
            <v>915</v>
          </cell>
          <cell r="C208">
            <v>890</v>
          </cell>
        </row>
        <row r="209">
          <cell r="B209">
            <v>318</v>
          </cell>
          <cell r="C209">
            <v>343</v>
          </cell>
        </row>
        <row r="210">
          <cell r="B210">
            <v>545</v>
          </cell>
          <cell r="C210">
            <v>569</v>
          </cell>
        </row>
        <row r="211">
          <cell r="B211">
            <v>651</v>
          </cell>
          <cell r="C211">
            <v>673</v>
          </cell>
        </row>
        <row r="212">
          <cell r="B212">
            <v>560</v>
          </cell>
          <cell r="C212">
            <v>563</v>
          </cell>
        </row>
        <row r="213">
          <cell r="B213">
            <v>388</v>
          </cell>
          <cell r="C213">
            <v>417</v>
          </cell>
        </row>
        <row r="214">
          <cell r="B214">
            <v>166</v>
          </cell>
          <cell r="C214">
            <v>172</v>
          </cell>
        </row>
        <row r="215">
          <cell r="B215">
            <v>174</v>
          </cell>
          <cell r="C215">
            <v>178</v>
          </cell>
        </row>
        <row r="216">
          <cell r="B216">
            <v>170</v>
          </cell>
          <cell r="C216">
            <v>151</v>
          </cell>
        </row>
        <row r="217">
          <cell r="B217">
            <v>215</v>
          </cell>
          <cell r="C217">
            <v>231</v>
          </cell>
        </row>
        <row r="225">
          <cell r="B225">
            <v>2381</v>
          </cell>
          <cell r="C225">
            <v>2370</v>
          </cell>
        </row>
        <row r="232">
          <cell r="B232">
            <v>1982</v>
          </cell>
          <cell r="C232">
            <v>2085</v>
          </cell>
        </row>
        <row r="233">
          <cell r="B233">
            <v>12401</v>
          </cell>
          <cell r="C233">
            <v>12716</v>
          </cell>
        </row>
        <row r="234">
          <cell r="B234">
            <v>59306</v>
          </cell>
          <cell r="C234">
            <v>61013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427">
          <cell r="D427">
            <v>104</v>
          </cell>
          <cell r="E427">
            <v>1682</v>
          </cell>
        </row>
        <row r="428">
          <cell r="D428">
            <v>21</v>
          </cell>
          <cell r="E428">
            <v>595</v>
          </cell>
        </row>
        <row r="429">
          <cell r="D429">
            <v>99</v>
          </cell>
          <cell r="E429">
            <v>995</v>
          </cell>
        </row>
        <row r="430">
          <cell r="D430">
            <v>7</v>
          </cell>
          <cell r="E430">
            <v>90</v>
          </cell>
        </row>
        <row r="431">
          <cell r="D431">
            <v>6</v>
          </cell>
          <cell r="E431">
            <v>451</v>
          </cell>
        </row>
        <row r="432">
          <cell r="D432">
            <v>30</v>
          </cell>
          <cell r="E432">
            <v>1068</v>
          </cell>
        </row>
        <row r="433">
          <cell r="D433">
            <v>19</v>
          </cell>
          <cell r="E433">
            <v>345</v>
          </cell>
        </row>
        <row r="434">
          <cell r="D434">
            <v>19</v>
          </cell>
          <cell r="E434">
            <v>458</v>
          </cell>
        </row>
        <row r="435">
          <cell r="D435">
            <v>31</v>
          </cell>
          <cell r="E435">
            <v>616</v>
          </cell>
        </row>
        <row r="436">
          <cell r="D436">
            <v>23</v>
          </cell>
          <cell r="E436">
            <v>534</v>
          </cell>
        </row>
        <row r="437">
          <cell r="D437">
            <v>5</v>
          </cell>
          <cell r="E437">
            <v>305</v>
          </cell>
        </row>
        <row r="438">
          <cell r="D438">
            <v>18</v>
          </cell>
          <cell r="E438">
            <v>170</v>
          </cell>
        </row>
        <row r="439">
          <cell r="D439">
            <v>3</v>
          </cell>
          <cell r="E439">
            <v>330</v>
          </cell>
        </row>
        <row r="440">
          <cell r="D440">
            <v>1</v>
          </cell>
          <cell r="E440">
            <v>351</v>
          </cell>
        </row>
        <row r="441">
          <cell r="D441">
            <v>12</v>
          </cell>
          <cell r="E441">
            <v>421</v>
          </cell>
        </row>
        <row r="449">
          <cell r="D449">
            <v>420</v>
          </cell>
          <cell r="E449">
            <v>2163</v>
          </cell>
        </row>
        <row r="456">
          <cell r="D456">
            <v>117</v>
          </cell>
          <cell r="E456">
            <v>2078</v>
          </cell>
        </row>
        <row r="458">
          <cell r="D458">
            <v>10891</v>
          </cell>
          <cell r="E458">
            <v>84027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222">
          <cell r="B222">
            <v>3420</v>
          </cell>
          <cell r="C222">
            <v>3037</v>
          </cell>
        </row>
        <row r="223">
          <cell r="B223">
            <v>122</v>
          </cell>
          <cell r="C223">
            <v>129</v>
          </cell>
        </row>
        <row r="224">
          <cell r="B224">
            <v>89</v>
          </cell>
          <cell r="C224">
            <v>182</v>
          </cell>
        </row>
        <row r="225">
          <cell r="B225">
            <v>88</v>
          </cell>
          <cell r="C225">
            <v>111</v>
          </cell>
        </row>
        <row r="226">
          <cell r="B226">
            <v>108</v>
          </cell>
          <cell r="C226">
            <v>442</v>
          </cell>
        </row>
        <row r="227">
          <cell r="B227">
            <v>62</v>
          </cell>
          <cell r="C227">
            <v>300</v>
          </cell>
        </row>
        <row r="228">
          <cell r="B228">
            <v>139</v>
          </cell>
          <cell r="C228">
            <v>168</v>
          </cell>
        </row>
        <row r="229">
          <cell r="B229">
            <v>298</v>
          </cell>
          <cell r="C229">
            <v>391</v>
          </cell>
        </row>
        <row r="230">
          <cell r="B230">
            <v>71</v>
          </cell>
          <cell r="C230">
            <v>107</v>
          </cell>
        </row>
        <row r="231">
          <cell r="B231">
            <v>204</v>
          </cell>
          <cell r="C231">
            <v>301</v>
          </cell>
        </row>
        <row r="232">
          <cell r="B232">
            <v>63</v>
          </cell>
          <cell r="C232">
            <v>311</v>
          </cell>
        </row>
        <row r="233">
          <cell r="B233">
            <v>44</v>
          </cell>
          <cell r="C233">
            <v>92</v>
          </cell>
        </row>
        <row r="234">
          <cell r="B234">
            <v>7</v>
          </cell>
          <cell r="C234">
            <v>1</v>
          </cell>
        </row>
        <row r="235">
          <cell r="B235">
            <v>74</v>
          </cell>
          <cell r="C235">
            <v>83</v>
          </cell>
        </row>
        <row r="236">
          <cell r="B236">
            <v>32</v>
          </cell>
          <cell r="C236">
            <v>423</v>
          </cell>
        </row>
        <row r="245">
          <cell r="B245">
            <v>359</v>
          </cell>
          <cell r="C245">
            <v>1288</v>
          </cell>
        </row>
        <row r="253">
          <cell r="B253">
            <v>1544</v>
          </cell>
          <cell r="C253">
            <v>2011</v>
          </cell>
        </row>
        <row r="255">
          <cell r="B255">
            <v>29876</v>
          </cell>
          <cell r="C255">
            <v>60412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o"/>
      <sheetName val="Munka2"/>
      <sheetName val="Munka3"/>
    </sheetNames>
    <sheetDataSet>
      <sheetData sheetId="0">
        <row r="4">
          <cell r="AI4">
            <v>4495</v>
          </cell>
          <cell r="AJ4">
            <v>4174</v>
          </cell>
          <cell r="AK4">
            <v>1279</v>
          </cell>
          <cell r="AL4">
            <v>1159</v>
          </cell>
          <cell r="AM4">
            <v>1152</v>
          </cell>
          <cell r="AN4">
            <v>1078</v>
          </cell>
        </row>
        <row r="5">
          <cell r="AI5">
            <v>3766</v>
          </cell>
          <cell r="AJ5">
            <v>3568</v>
          </cell>
          <cell r="AK5">
            <v>1091</v>
          </cell>
          <cell r="AL5">
            <v>1040</v>
          </cell>
          <cell r="AM5">
            <v>933</v>
          </cell>
          <cell r="AN5">
            <v>877</v>
          </cell>
        </row>
        <row r="7">
          <cell r="AI7">
            <v>427</v>
          </cell>
          <cell r="AJ7">
            <v>503</v>
          </cell>
          <cell r="AK7">
            <v>121</v>
          </cell>
          <cell r="AL7">
            <v>125</v>
          </cell>
          <cell r="AM7">
            <v>109</v>
          </cell>
          <cell r="AN7">
            <v>110</v>
          </cell>
        </row>
        <row r="8">
          <cell r="AI8">
            <v>1073</v>
          </cell>
          <cell r="AJ8">
            <v>1050</v>
          </cell>
          <cell r="AK8">
            <v>288</v>
          </cell>
          <cell r="AL8">
            <v>297</v>
          </cell>
          <cell r="AM8">
            <v>275</v>
          </cell>
          <cell r="AN8">
            <v>290</v>
          </cell>
        </row>
        <row r="9">
          <cell r="AI9">
            <v>6046</v>
          </cell>
          <cell r="AJ9">
            <v>5441</v>
          </cell>
          <cell r="AK9">
            <v>1777</v>
          </cell>
          <cell r="AL9">
            <v>1627</v>
          </cell>
          <cell r="AM9">
            <v>1636</v>
          </cell>
          <cell r="AN9">
            <v>1466</v>
          </cell>
        </row>
        <row r="10">
          <cell r="AI10">
            <v>698</v>
          </cell>
          <cell r="AJ10">
            <v>736</v>
          </cell>
          <cell r="AK10">
            <v>181</v>
          </cell>
          <cell r="AL10">
            <v>147</v>
          </cell>
          <cell r="AM10">
            <v>64</v>
          </cell>
          <cell r="AN10">
            <v>88</v>
          </cell>
        </row>
        <row r="11">
          <cell r="AI11">
            <v>16</v>
          </cell>
          <cell r="AJ11">
            <v>12</v>
          </cell>
          <cell r="AK11">
            <v>3</v>
          </cell>
          <cell r="AL11">
            <v>3</v>
          </cell>
          <cell r="AN11">
            <v>0</v>
          </cell>
        </row>
        <row r="12">
          <cell r="AI12">
            <v>1</v>
          </cell>
          <cell r="AJ12">
            <v>0</v>
          </cell>
          <cell r="AL12">
            <v>0</v>
          </cell>
          <cell r="AM12">
            <v>1</v>
          </cell>
          <cell r="AN12">
            <v>1</v>
          </cell>
        </row>
        <row r="13">
          <cell r="AJ13">
            <v>0</v>
          </cell>
          <cell r="AL13">
            <v>0</v>
          </cell>
          <cell r="AN13">
            <v>0</v>
          </cell>
        </row>
        <row r="20">
          <cell r="AI20">
            <v>576</v>
          </cell>
          <cell r="AJ20">
            <v>604</v>
          </cell>
          <cell r="AK20">
            <v>139</v>
          </cell>
          <cell r="AL20">
            <v>142</v>
          </cell>
          <cell r="AM20">
            <v>134</v>
          </cell>
          <cell r="AN20">
            <v>138</v>
          </cell>
        </row>
        <row r="21">
          <cell r="AI21">
            <v>3203</v>
          </cell>
          <cell r="AJ21">
            <v>3037</v>
          </cell>
          <cell r="AK21">
            <v>952</v>
          </cell>
          <cell r="AL21">
            <v>886</v>
          </cell>
          <cell r="AM21">
            <v>773</v>
          </cell>
          <cell r="AN21">
            <v>741</v>
          </cell>
        </row>
        <row r="22">
          <cell r="AI22">
            <v>435</v>
          </cell>
          <cell r="AJ22">
            <v>361</v>
          </cell>
          <cell r="AK22">
            <v>59</v>
          </cell>
          <cell r="AL22">
            <v>61</v>
          </cell>
          <cell r="AM22">
            <v>152</v>
          </cell>
          <cell r="AN22">
            <v>111</v>
          </cell>
        </row>
        <row r="23">
          <cell r="AI23">
            <v>1086</v>
          </cell>
          <cell r="AJ23">
            <v>1085</v>
          </cell>
          <cell r="AK23">
            <v>284</v>
          </cell>
          <cell r="AL23">
            <v>263</v>
          </cell>
          <cell r="AM23">
            <v>180</v>
          </cell>
          <cell r="AN23">
            <v>144</v>
          </cell>
        </row>
        <row r="24">
          <cell r="AI24">
            <v>801</v>
          </cell>
          <cell r="AJ24">
            <v>696</v>
          </cell>
          <cell r="AK24">
            <v>230</v>
          </cell>
          <cell r="AL24">
            <v>207</v>
          </cell>
          <cell r="AM24">
            <v>238</v>
          </cell>
          <cell r="AN24">
            <v>244</v>
          </cell>
        </row>
        <row r="25">
          <cell r="AI25">
            <v>1512</v>
          </cell>
          <cell r="AJ25">
            <v>1306</v>
          </cell>
          <cell r="AK25">
            <v>482</v>
          </cell>
          <cell r="AL25">
            <v>421</v>
          </cell>
          <cell r="AM25">
            <v>463</v>
          </cell>
          <cell r="AN25">
            <v>445</v>
          </cell>
        </row>
        <row r="26">
          <cell r="AI26">
            <v>219</v>
          </cell>
          <cell r="AJ26">
            <v>199</v>
          </cell>
          <cell r="AK26">
            <v>56</v>
          </cell>
          <cell r="AL26">
            <v>51</v>
          </cell>
          <cell r="AM26">
            <v>48</v>
          </cell>
          <cell r="AN26">
            <v>36</v>
          </cell>
        </row>
        <row r="27">
          <cell r="AI27">
            <v>247</v>
          </cell>
          <cell r="AJ27">
            <v>233</v>
          </cell>
          <cell r="AK27">
            <v>106</v>
          </cell>
          <cell r="AL27">
            <v>117</v>
          </cell>
          <cell r="AM27">
            <v>57</v>
          </cell>
          <cell r="AN27">
            <v>72</v>
          </cell>
        </row>
        <row r="28">
          <cell r="AI28">
            <v>182</v>
          </cell>
          <cell r="AJ28">
            <v>220</v>
          </cell>
          <cell r="AK28">
            <v>62</v>
          </cell>
          <cell r="AL28">
            <v>51</v>
          </cell>
          <cell r="AM28">
            <v>40</v>
          </cell>
          <cell r="AN28">
            <v>24</v>
          </cell>
        </row>
        <row r="29">
          <cell r="AJ29">
            <v>1</v>
          </cell>
          <cell r="AL29">
            <v>0</v>
          </cell>
          <cell r="AN29">
            <v>0</v>
          </cell>
        </row>
        <row r="31">
          <cell r="AI31">
            <v>3071</v>
          </cell>
          <cell r="AJ31">
            <v>2165</v>
          </cell>
          <cell r="AK31">
            <v>920</v>
          </cell>
          <cell r="AL31">
            <v>667</v>
          </cell>
          <cell r="AM31">
            <v>744</v>
          </cell>
          <cell r="AN31">
            <v>580</v>
          </cell>
        </row>
        <row r="32">
          <cell r="AI32">
            <v>1895</v>
          </cell>
          <cell r="AJ32">
            <v>1605</v>
          </cell>
          <cell r="AK32">
            <v>584</v>
          </cell>
          <cell r="AL32">
            <v>507</v>
          </cell>
          <cell r="AM32">
            <v>547</v>
          </cell>
          <cell r="AN32">
            <v>371</v>
          </cell>
        </row>
        <row r="33">
          <cell r="AI33">
            <v>1912</v>
          </cell>
          <cell r="AJ33">
            <v>1748</v>
          </cell>
          <cell r="AK33">
            <v>497</v>
          </cell>
          <cell r="AL33">
            <v>493</v>
          </cell>
          <cell r="AM33">
            <v>493</v>
          </cell>
          <cell r="AN33">
            <v>507</v>
          </cell>
        </row>
        <row r="34">
          <cell r="AI34">
            <v>949</v>
          </cell>
          <cell r="AJ34">
            <v>1324</v>
          </cell>
          <cell r="AK34">
            <v>291</v>
          </cell>
          <cell r="AL34">
            <v>408</v>
          </cell>
          <cell r="AM34">
            <v>226</v>
          </cell>
          <cell r="AN34">
            <v>324</v>
          </cell>
        </row>
        <row r="35">
          <cell r="AI35">
            <v>434</v>
          </cell>
          <cell r="AJ35">
            <v>900</v>
          </cell>
          <cell r="AK35">
            <v>78</v>
          </cell>
          <cell r="AL35">
            <v>124</v>
          </cell>
          <cell r="AM35">
            <v>75</v>
          </cell>
          <cell r="AN35">
            <v>173</v>
          </cell>
        </row>
        <row r="37">
          <cell r="AJ37">
            <v>1</v>
          </cell>
          <cell r="AL37">
            <v>0</v>
          </cell>
          <cell r="AN37">
            <v>0</v>
          </cell>
        </row>
        <row r="38">
          <cell r="AJ38">
            <v>2920</v>
          </cell>
          <cell r="AL38">
            <v>677</v>
          </cell>
          <cell r="AN38">
            <v>664</v>
          </cell>
        </row>
        <row r="39">
          <cell r="AJ39">
            <v>256</v>
          </cell>
          <cell r="AL39">
            <v>97</v>
          </cell>
          <cell r="AN39">
            <v>78</v>
          </cell>
        </row>
        <row r="40">
          <cell r="AJ40">
            <v>0</v>
          </cell>
          <cell r="AL40">
            <v>0</v>
          </cell>
          <cell r="AN40">
            <v>0</v>
          </cell>
        </row>
        <row r="41">
          <cell r="AJ41">
            <v>0</v>
          </cell>
          <cell r="AL41">
            <v>0</v>
          </cell>
          <cell r="AN41">
            <v>0</v>
          </cell>
        </row>
        <row r="42">
          <cell r="AJ42">
            <v>0</v>
          </cell>
          <cell r="AL42">
            <v>0</v>
          </cell>
          <cell r="AN42">
            <v>0</v>
          </cell>
        </row>
        <row r="43">
          <cell r="AJ43">
            <v>0</v>
          </cell>
          <cell r="AL43">
            <v>0</v>
          </cell>
          <cell r="AN43">
            <v>0</v>
          </cell>
        </row>
        <row r="44">
          <cell r="AJ44">
            <v>0</v>
          </cell>
          <cell r="AL44">
            <v>0</v>
          </cell>
          <cell r="AN44">
            <v>0</v>
          </cell>
        </row>
        <row r="45">
          <cell r="AJ45">
            <v>0</v>
          </cell>
          <cell r="AL45">
            <v>0</v>
          </cell>
          <cell r="AN45">
            <v>0</v>
          </cell>
        </row>
        <row r="46">
          <cell r="AJ46">
            <v>0</v>
          </cell>
          <cell r="AL46">
            <v>0</v>
          </cell>
          <cell r="AN46">
            <v>0</v>
          </cell>
        </row>
        <row r="47">
          <cell r="AJ47">
            <v>0</v>
          </cell>
          <cell r="AL47">
            <v>0</v>
          </cell>
          <cell r="AN47">
            <v>0</v>
          </cell>
        </row>
        <row r="48">
          <cell r="AJ48">
            <v>0</v>
          </cell>
          <cell r="AL48">
            <v>0</v>
          </cell>
          <cell r="AN48">
            <v>0</v>
          </cell>
        </row>
        <row r="49">
          <cell r="AJ49">
            <v>4565</v>
          </cell>
          <cell r="AL49">
            <v>1425</v>
          </cell>
          <cell r="AN49">
            <v>1213</v>
          </cell>
        </row>
        <row r="51">
          <cell r="AI51">
            <v>5244</v>
          </cell>
          <cell r="AK51">
            <v>1597</v>
          </cell>
          <cell r="AM51">
            <v>1412</v>
          </cell>
          <cell r="AO51">
            <v>8253</v>
          </cell>
        </row>
        <row r="61">
          <cell r="AI61">
            <v>3017</v>
          </cell>
          <cell r="AK61">
            <v>773</v>
          </cell>
          <cell r="AM61">
            <v>673</v>
          </cell>
          <cell r="AO61">
            <v>4463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85" zoomScaleNormal="85" workbookViewId="0" topLeftCell="A1">
      <pane xSplit="6" topLeftCell="G1" activePane="topRight" state="frozen"/>
      <selection pane="topLeft" activeCell="K8" sqref="K8"/>
      <selection pane="topRight" activeCell="K8" sqref="K8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8.75" customHeight="1">
      <c r="A1" s="109" t="s">
        <v>0</v>
      </c>
      <c r="B1" s="109"/>
      <c r="C1" s="109"/>
      <c r="D1" s="109"/>
      <c r="E1" s="109"/>
      <c r="F1" s="109"/>
    </row>
    <row r="2" spans="1:6" ht="18.75" customHeight="1">
      <c r="A2" s="109" t="s">
        <v>17</v>
      </c>
      <c r="B2" s="109"/>
      <c r="C2" s="109"/>
      <c r="D2" s="109"/>
      <c r="E2" s="109"/>
      <c r="F2" s="109"/>
    </row>
    <row r="3" spans="1:6" ht="19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31"/>
      <c r="C4" s="3"/>
      <c r="D4" s="32"/>
      <c r="E4" s="32"/>
      <c r="F4" s="32"/>
    </row>
    <row r="5" spans="1:6" ht="18.75" customHeight="1">
      <c r="A5" s="119" t="s">
        <v>22</v>
      </c>
      <c r="B5" s="114" t="s">
        <v>27</v>
      </c>
      <c r="C5" s="115"/>
      <c r="D5" s="115"/>
      <c r="E5" s="115"/>
      <c r="F5" s="116"/>
    </row>
    <row r="6" spans="1:6" ht="18.75" customHeight="1">
      <c r="A6" s="119"/>
      <c r="B6" s="117" t="s">
        <v>1</v>
      </c>
      <c r="C6" s="111" t="s">
        <v>21</v>
      </c>
      <c r="D6" s="112"/>
      <c r="E6" s="112"/>
      <c r="F6" s="113"/>
    </row>
    <row r="7" spans="1:6" ht="36.75" customHeight="1">
      <c r="A7" s="119"/>
      <c r="B7" s="118"/>
      <c r="C7" s="119" t="s">
        <v>26</v>
      </c>
      <c r="D7" s="119"/>
      <c r="E7" s="119" t="s">
        <v>25</v>
      </c>
      <c r="F7" s="119"/>
    </row>
    <row r="8" spans="1:17" ht="18" customHeight="1">
      <c r="A8" s="119"/>
      <c r="B8" s="33" t="s">
        <v>23</v>
      </c>
      <c r="C8" s="33" t="s">
        <v>23</v>
      </c>
      <c r="D8" s="33" t="s">
        <v>24</v>
      </c>
      <c r="E8" s="33" t="s">
        <v>23</v>
      </c>
      <c r="F8" s="33" t="s">
        <v>24</v>
      </c>
      <c r="P8" s="2" t="s">
        <v>28</v>
      </c>
      <c r="Q8" s="2" t="s">
        <v>29</v>
      </c>
    </row>
    <row r="9" spans="1:17" s="5" customFormat="1" ht="21" customHeight="1">
      <c r="A9" s="13" t="s">
        <v>2</v>
      </c>
      <c r="B9" s="58">
        <f>'[2]Munka1'!C201</f>
        <v>19562</v>
      </c>
      <c r="C9" s="58">
        <f aca="true" t="shared" si="0" ref="C9:C24">B9-P9</f>
        <v>854</v>
      </c>
      <c r="D9" s="91">
        <f aca="true" t="shared" si="1" ref="D9:D24">B9/P9*100-100</f>
        <v>4.564892024802219</v>
      </c>
      <c r="E9" s="58">
        <f aca="true" t="shared" si="2" ref="E9:E24">B9-Q9</f>
        <v>-1458</v>
      </c>
      <c r="F9" s="91">
        <f aca="true" t="shared" si="3" ref="F9:F24">B9/Q9*100-100</f>
        <v>-6.93625118934348</v>
      </c>
      <c r="G9" s="1"/>
      <c r="H9" s="1"/>
      <c r="I9" s="1"/>
      <c r="J9" s="1"/>
      <c r="K9" s="1"/>
      <c r="L9" s="1"/>
      <c r="M9" s="1"/>
      <c r="N9" s="1"/>
      <c r="O9" s="1"/>
      <c r="P9" s="36">
        <f>'[2]Munka1'!B201</f>
        <v>18708</v>
      </c>
      <c r="Q9" s="36">
        <f>'[2]Munka1'!C168</f>
        <v>21020</v>
      </c>
    </row>
    <row r="10" spans="1:17" ht="21" customHeight="1">
      <c r="A10" s="4" t="s">
        <v>3</v>
      </c>
      <c r="B10" s="34">
        <f>'[2]Munka1'!C202</f>
        <v>4234</v>
      </c>
      <c r="C10" s="34">
        <f t="shared" si="0"/>
        <v>-501</v>
      </c>
      <c r="D10" s="35">
        <f t="shared" si="1"/>
        <v>-10.580781414994718</v>
      </c>
      <c r="E10" s="34">
        <f t="shared" si="2"/>
        <v>-338</v>
      </c>
      <c r="F10" s="35">
        <f t="shared" si="3"/>
        <v>-7.392825896762901</v>
      </c>
      <c r="P10" s="37">
        <f>'[2]Munka1'!B202</f>
        <v>4735</v>
      </c>
      <c r="Q10" s="37">
        <f>'[2]Munka1'!C169</f>
        <v>4572</v>
      </c>
    </row>
    <row r="11" spans="1:17" s="5" customFormat="1" ht="21" customHeight="1">
      <c r="A11" s="13" t="s">
        <v>4</v>
      </c>
      <c r="B11" s="58">
        <f>'[2]Munka1'!C203</f>
        <v>8538</v>
      </c>
      <c r="C11" s="58">
        <f t="shared" si="0"/>
        <v>-140</v>
      </c>
      <c r="D11" s="91">
        <f t="shared" si="1"/>
        <v>-1.6132749481447348</v>
      </c>
      <c r="E11" s="58">
        <f t="shared" si="2"/>
        <v>-625</v>
      </c>
      <c r="F11" s="91">
        <f t="shared" si="3"/>
        <v>-6.820910182254721</v>
      </c>
      <c r="G11" s="1"/>
      <c r="H11" s="1"/>
      <c r="I11" s="1"/>
      <c r="J11" s="1"/>
      <c r="K11" s="1"/>
      <c r="L11" s="1"/>
      <c r="M11" s="1"/>
      <c r="N11" s="1"/>
      <c r="O11" s="1"/>
      <c r="P11" s="38">
        <f>'[2]Munka1'!B203</f>
        <v>8678</v>
      </c>
      <c r="Q11" s="38">
        <f>'[2]Munka1'!C170</f>
        <v>9163</v>
      </c>
    </row>
    <row r="12" spans="1:17" ht="21" customHeight="1">
      <c r="A12" s="4" t="s">
        <v>5</v>
      </c>
      <c r="B12" s="34">
        <f>'[2]Munka1'!C204</f>
        <v>2505</v>
      </c>
      <c r="C12" s="34">
        <f t="shared" si="0"/>
        <v>119</v>
      </c>
      <c r="D12" s="35">
        <f t="shared" si="1"/>
        <v>4.987426655490367</v>
      </c>
      <c r="E12" s="34">
        <f t="shared" si="2"/>
        <v>148</v>
      </c>
      <c r="F12" s="35">
        <f t="shared" si="3"/>
        <v>6.2791684344505825</v>
      </c>
      <c r="P12" s="37">
        <f>'[2]Munka1'!B204</f>
        <v>2386</v>
      </c>
      <c r="Q12" s="37">
        <f>'[2]Munka1'!C171</f>
        <v>2357</v>
      </c>
    </row>
    <row r="13" spans="1:17" s="5" customFormat="1" ht="21" customHeight="1">
      <c r="A13" s="13" t="s">
        <v>6</v>
      </c>
      <c r="B13" s="58">
        <f>'[2]Munka1'!C205</f>
        <v>3571</v>
      </c>
      <c r="C13" s="58">
        <f t="shared" si="0"/>
        <v>0</v>
      </c>
      <c r="D13" s="91">
        <f t="shared" si="1"/>
        <v>0</v>
      </c>
      <c r="E13" s="58">
        <f t="shared" si="2"/>
        <v>84</v>
      </c>
      <c r="F13" s="91">
        <f t="shared" si="3"/>
        <v>2.4089475193576106</v>
      </c>
      <c r="G13" s="1"/>
      <c r="H13" s="1"/>
      <c r="I13" s="1"/>
      <c r="J13" s="1"/>
      <c r="K13" s="1"/>
      <c r="L13" s="1"/>
      <c r="M13" s="1"/>
      <c r="N13" s="1"/>
      <c r="O13" s="1"/>
      <c r="P13" s="38">
        <f>'[2]Munka1'!B205</f>
        <v>3571</v>
      </c>
      <c r="Q13" s="38">
        <f>'[2]Munka1'!C172</f>
        <v>3487</v>
      </c>
    </row>
    <row r="14" spans="1:17" ht="21" customHeight="1">
      <c r="A14" s="4" t="s">
        <v>7</v>
      </c>
      <c r="B14" s="34">
        <f>'[2]Munka1'!C206</f>
        <v>8156</v>
      </c>
      <c r="C14" s="34">
        <f t="shared" si="0"/>
        <v>-218</v>
      </c>
      <c r="D14" s="35">
        <f t="shared" si="1"/>
        <v>-2.6032959159302607</v>
      </c>
      <c r="E14" s="34">
        <f t="shared" si="2"/>
        <v>-487</v>
      </c>
      <c r="F14" s="35">
        <f t="shared" si="3"/>
        <v>-5.634617609626289</v>
      </c>
      <c r="P14" s="37">
        <f>'[2]Munka1'!B206</f>
        <v>8374</v>
      </c>
      <c r="Q14" s="37">
        <f>'[2]Munka1'!C173</f>
        <v>8643</v>
      </c>
    </row>
    <row r="15" spans="1:17" s="5" customFormat="1" ht="21" customHeight="1">
      <c r="A15" s="13" t="s">
        <v>8</v>
      </c>
      <c r="B15" s="58">
        <f>'[2]Munka1'!C207</f>
        <v>3557</v>
      </c>
      <c r="C15" s="58">
        <f t="shared" si="0"/>
        <v>-29</v>
      </c>
      <c r="D15" s="91">
        <f t="shared" si="1"/>
        <v>-0.8087005019520319</v>
      </c>
      <c r="E15" s="58">
        <f t="shared" si="2"/>
        <v>-219</v>
      </c>
      <c r="F15" s="91">
        <f t="shared" si="3"/>
        <v>-5.799788135593218</v>
      </c>
      <c r="G15" s="1"/>
      <c r="H15" s="1"/>
      <c r="I15" s="1"/>
      <c r="J15" s="1"/>
      <c r="K15" s="1"/>
      <c r="L15" s="1"/>
      <c r="M15" s="1"/>
      <c r="N15" s="1"/>
      <c r="O15" s="1"/>
      <c r="P15" s="38">
        <f>'[2]Munka1'!B207</f>
        <v>3586</v>
      </c>
      <c r="Q15" s="38">
        <f>'[2]Munka1'!C174</f>
        <v>3776</v>
      </c>
    </row>
    <row r="16" spans="1:17" ht="21" customHeight="1">
      <c r="A16" s="4" t="s">
        <v>9</v>
      </c>
      <c r="B16" s="34">
        <f>'[2]Munka1'!C208</f>
        <v>4821</v>
      </c>
      <c r="C16" s="34">
        <f t="shared" si="0"/>
        <v>-32</v>
      </c>
      <c r="D16" s="35">
        <f t="shared" si="1"/>
        <v>-0.6593859468370056</v>
      </c>
      <c r="E16" s="34">
        <f t="shared" si="2"/>
        <v>-205</v>
      </c>
      <c r="F16" s="35">
        <f t="shared" si="3"/>
        <v>-4.078790290489451</v>
      </c>
      <c r="P16" s="37">
        <f>'[2]Munka1'!B208</f>
        <v>4853</v>
      </c>
      <c r="Q16" s="37">
        <f>'[2]Munka1'!C175</f>
        <v>5026</v>
      </c>
    </row>
    <row r="17" spans="1:17" s="5" customFormat="1" ht="21" customHeight="1">
      <c r="A17" s="13" t="s">
        <v>10</v>
      </c>
      <c r="B17" s="58">
        <f>'[2]Munka1'!C209</f>
        <v>5849</v>
      </c>
      <c r="C17" s="58">
        <f t="shared" si="0"/>
        <v>51</v>
      </c>
      <c r="D17" s="91">
        <f t="shared" si="1"/>
        <v>0.8796136598827218</v>
      </c>
      <c r="E17" s="58">
        <f t="shared" si="2"/>
        <v>-385</v>
      </c>
      <c r="F17" s="91">
        <f t="shared" si="3"/>
        <v>-6.175810073788895</v>
      </c>
      <c r="G17" s="1"/>
      <c r="H17" s="1"/>
      <c r="I17" s="1"/>
      <c r="J17" s="1"/>
      <c r="K17" s="1"/>
      <c r="L17" s="1"/>
      <c r="M17" s="1"/>
      <c r="N17" s="1"/>
      <c r="O17" s="1"/>
      <c r="P17" s="38">
        <f>'[2]Munka1'!B209</f>
        <v>5798</v>
      </c>
      <c r="Q17" s="38">
        <f>'[2]Munka1'!C176</f>
        <v>6234</v>
      </c>
    </row>
    <row r="18" spans="1:17" ht="21" customHeight="1">
      <c r="A18" s="4" t="s">
        <v>11</v>
      </c>
      <c r="B18" s="34">
        <f>'[2]Munka1'!C210</f>
        <v>5432</v>
      </c>
      <c r="C18" s="34">
        <f t="shared" si="0"/>
        <v>-112</v>
      </c>
      <c r="D18" s="35">
        <f t="shared" si="1"/>
        <v>-2.0202020202020208</v>
      </c>
      <c r="E18" s="34">
        <f t="shared" si="2"/>
        <v>-310</v>
      </c>
      <c r="F18" s="35">
        <f t="shared" si="3"/>
        <v>-5.3988157436433255</v>
      </c>
      <c r="P18" s="37">
        <f>'[2]Munka1'!B210</f>
        <v>5544</v>
      </c>
      <c r="Q18" s="37">
        <f>'[2]Munka1'!C177</f>
        <v>5742</v>
      </c>
    </row>
    <row r="19" spans="1:17" s="5" customFormat="1" ht="21" customHeight="1">
      <c r="A19" s="13" t="s">
        <v>12</v>
      </c>
      <c r="B19" s="58">
        <f>'[2]Munka1'!C211</f>
        <v>3341</v>
      </c>
      <c r="C19" s="58">
        <f t="shared" si="0"/>
        <v>167</v>
      </c>
      <c r="D19" s="91">
        <f t="shared" si="1"/>
        <v>5.261499684940134</v>
      </c>
      <c r="E19" s="58">
        <f t="shared" si="2"/>
        <v>27</v>
      </c>
      <c r="F19" s="91">
        <f t="shared" si="3"/>
        <v>0.8147254073626868</v>
      </c>
      <c r="G19" s="1"/>
      <c r="H19" s="1"/>
      <c r="I19" s="1"/>
      <c r="J19" s="1"/>
      <c r="K19" s="1"/>
      <c r="L19" s="1"/>
      <c r="M19" s="1"/>
      <c r="N19" s="1"/>
      <c r="O19" s="1"/>
      <c r="P19" s="38">
        <f>'[2]Munka1'!B211</f>
        <v>3174</v>
      </c>
      <c r="Q19" s="38">
        <f>'[2]Munka1'!C178</f>
        <v>3314</v>
      </c>
    </row>
    <row r="20" spans="1:17" ht="21" customHeight="1">
      <c r="A20" s="4" t="s">
        <v>13</v>
      </c>
      <c r="B20" s="34">
        <f>'[2]Munka1'!C212</f>
        <v>1707</v>
      </c>
      <c r="C20" s="34">
        <f t="shared" si="0"/>
        <v>75</v>
      </c>
      <c r="D20" s="35">
        <f t="shared" si="1"/>
        <v>4.595588235294116</v>
      </c>
      <c r="E20" s="34">
        <f t="shared" si="2"/>
        <v>87</v>
      </c>
      <c r="F20" s="35">
        <f t="shared" si="3"/>
        <v>5.370370370370381</v>
      </c>
      <c r="P20" s="37">
        <f>'[2]Munka1'!B212</f>
        <v>1632</v>
      </c>
      <c r="Q20" s="37">
        <f>'[2]Munka1'!C179</f>
        <v>1620</v>
      </c>
    </row>
    <row r="21" spans="1:17" s="5" customFormat="1" ht="21" customHeight="1">
      <c r="A21" s="13" t="s">
        <v>14</v>
      </c>
      <c r="B21" s="58">
        <f>'[2]Munka1'!C213</f>
        <v>1379</v>
      </c>
      <c r="C21" s="58">
        <f t="shared" si="0"/>
        <v>-195</v>
      </c>
      <c r="D21" s="91">
        <f t="shared" si="1"/>
        <v>-12.388818297331639</v>
      </c>
      <c r="E21" s="58">
        <f t="shared" si="2"/>
        <v>-325</v>
      </c>
      <c r="F21" s="91">
        <f t="shared" si="3"/>
        <v>-19.072769953051633</v>
      </c>
      <c r="G21" s="1"/>
      <c r="H21" s="1"/>
      <c r="I21" s="1"/>
      <c r="J21" s="1"/>
      <c r="K21" s="1"/>
      <c r="L21" s="1"/>
      <c r="M21" s="1"/>
      <c r="N21" s="1"/>
      <c r="O21" s="1"/>
      <c r="P21" s="38">
        <f>'[2]Munka1'!B213</f>
        <v>1574</v>
      </c>
      <c r="Q21" s="38">
        <f>'[2]Munka1'!C180</f>
        <v>1704</v>
      </c>
    </row>
    <row r="22" spans="1:17" ht="21" customHeight="1">
      <c r="A22" s="4" t="s">
        <v>15</v>
      </c>
      <c r="B22" s="34">
        <f>'[2]Munka1'!C214</f>
        <v>1292</v>
      </c>
      <c r="C22" s="34">
        <f t="shared" si="0"/>
        <v>-264</v>
      </c>
      <c r="D22" s="35">
        <f t="shared" si="1"/>
        <v>-16.966580976863753</v>
      </c>
      <c r="E22" s="34">
        <f t="shared" si="2"/>
        <v>-298</v>
      </c>
      <c r="F22" s="35">
        <f t="shared" si="3"/>
        <v>-18.742138364779876</v>
      </c>
      <c r="P22" s="37">
        <f>'[2]Munka1'!B214</f>
        <v>1556</v>
      </c>
      <c r="Q22" s="37">
        <f>'[2]Munka1'!C181</f>
        <v>1590</v>
      </c>
    </row>
    <row r="23" spans="1:17" s="5" customFormat="1" ht="21" customHeight="1">
      <c r="A23" s="13" t="s">
        <v>16</v>
      </c>
      <c r="B23" s="58">
        <f>'[2]Munka1'!C215</f>
        <v>2359</v>
      </c>
      <c r="C23" s="58">
        <f t="shared" si="0"/>
        <v>163</v>
      </c>
      <c r="D23" s="91">
        <f t="shared" si="1"/>
        <v>7.422586520947178</v>
      </c>
      <c r="E23" s="58">
        <f t="shared" si="2"/>
        <v>159</v>
      </c>
      <c r="F23" s="91">
        <f t="shared" si="3"/>
        <v>7.2272727272727195</v>
      </c>
      <c r="G23" s="1"/>
      <c r="H23" s="1"/>
      <c r="I23" s="1"/>
      <c r="J23" s="1"/>
      <c r="K23" s="1"/>
      <c r="L23" s="1"/>
      <c r="M23" s="1"/>
      <c r="N23" s="1"/>
      <c r="O23" s="1"/>
      <c r="P23" s="38">
        <f>'[2]Munka1'!B215</f>
        <v>2196</v>
      </c>
      <c r="Q23" s="38">
        <f>'[2]Munka1'!C182</f>
        <v>2200</v>
      </c>
    </row>
    <row r="24" spans="1:17" s="1" customFormat="1" ht="27.75" customHeight="1">
      <c r="A24" s="92" t="s">
        <v>17</v>
      </c>
      <c r="B24" s="93">
        <f>SUM(B9:B23)</f>
        <v>76303</v>
      </c>
      <c r="C24" s="93">
        <f t="shared" si="0"/>
        <v>-62</v>
      </c>
      <c r="D24" s="94">
        <f t="shared" si="1"/>
        <v>-0.08118902638642567</v>
      </c>
      <c r="E24" s="93">
        <f t="shared" si="2"/>
        <v>-4145</v>
      </c>
      <c r="F24" s="94">
        <f t="shared" si="3"/>
        <v>-5.152396579156729</v>
      </c>
      <c r="P24" s="39">
        <f>SUM(P9:P23)</f>
        <v>76365</v>
      </c>
      <c r="Q24" s="39">
        <f>'[2]Munka1'!C183</f>
        <v>80448</v>
      </c>
    </row>
    <row r="25" spans="1:17" ht="27" customHeight="1">
      <c r="A25" s="13" t="s">
        <v>19</v>
      </c>
      <c r="B25" s="58">
        <f>'[2]Munka1'!$C$223</f>
        <v>23827</v>
      </c>
      <c r="C25" s="58">
        <f>B25-P25</f>
        <v>-218</v>
      </c>
      <c r="D25" s="91">
        <f>B25/P25*100-100</f>
        <v>-0.906633395716355</v>
      </c>
      <c r="E25" s="58">
        <f>B25-Q25</f>
        <v>-1039</v>
      </c>
      <c r="F25" s="91">
        <f>B25/Q25*100-100</f>
        <v>-4.178396203651573</v>
      </c>
      <c r="P25" s="90">
        <f>'[2]Munka1'!$B$223</f>
        <v>24045</v>
      </c>
      <c r="Q25" s="90">
        <f>'[2]Munka1'!C190</f>
        <v>24866</v>
      </c>
    </row>
    <row r="26" spans="1:17" ht="27" customHeight="1">
      <c r="A26" s="4" t="s">
        <v>20</v>
      </c>
      <c r="B26" s="34">
        <f>'[2]Munka1'!$C$230</f>
        <v>22822</v>
      </c>
      <c r="C26" s="34">
        <f>B26-P26</f>
        <v>532</v>
      </c>
      <c r="D26" s="35">
        <f>B26/P26*100-100</f>
        <v>2.386720502467469</v>
      </c>
      <c r="E26" s="34">
        <f>B26-Q26</f>
        <v>-214</v>
      </c>
      <c r="F26" s="35">
        <f>B26/Q26*100-100</f>
        <v>-0.9289807258204519</v>
      </c>
      <c r="P26" s="90">
        <f>'[2]Munka1'!$B$230</f>
        <v>22290</v>
      </c>
      <c r="Q26" s="90">
        <f>'[2]Munka1'!C197</f>
        <v>23036</v>
      </c>
    </row>
    <row r="27" spans="1:17" ht="27" customHeight="1">
      <c r="A27" s="13" t="s">
        <v>104</v>
      </c>
      <c r="B27" s="58">
        <f>'[2]Munka1'!$C$231</f>
        <v>122952</v>
      </c>
      <c r="C27" s="58">
        <f>B27-P27</f>
        <v>252</v>
      </c>
      <c r="D27" s="91">
        <f>B27/P27*100-100</f>
        <v>0.20537897310512676</v>
      </c>
      <c r="E27" s="58">
        <f>B27-Q27</f>
        <v>-5398</v>
      </c>
      <c r="F27" s="91">
        <f>B27/Q27*100-100</f>
        <v>-4.205687573042454</v>
      </c>
      <c r="P27" s="90">
        <f>'[2]Munka1'!$B$231</f>
        <v>122700</v>
      </c>
      <c r="Q27" s="90">
        <f>'[2]Munka1'!C198</f>
        <v>128350</v>
      </c>
    </row>
    <row r="28" spans="1:17" ht="27" customHeight="1">
      <c r="A28" s="95" t="s">
        <v>105</v>
      </c>
      <c r="B28" s="96">
        <f>'[2]Munka1'!$C$232</f>
        <v>646686</v>
      </c>
      <c r="C28" s="96">
        <f>B28-P28</f>
        <v>-1713</v>
      </c>
      <c r="D28" s="97">
        <f>B28/P28*100-100</f>
        <v>-0.264189179810586</v>
      </c>
      <c r="E28" s="96">
        <f>B28-Q28</f>
        <v>-26890</v>
      </c>
      <c r="F28" s="97">
        <f>B28/Q28*100-100</f>
        <v>-3.9921256101761315</v>
      </c>
      <c r="P28" s="90">
        <f>'[2]Munka1'!$B$232</f>
        <v>648399</v>
      </c>
      <c r="Q28" s="90">
        <f>'[2]Munka1'!C199</f>
        <v>673576</v>
      </c>
    </row>
    <row r="29" spans="1:6" ht="22.5" customHeight="1">
      <c r="A29" s="108" t="s">
        <v>100</v>
      </c>
      <c r="B29" s="108"/>
      <c r="C29" s="108"/>
      <c r="D29" s="108"/>
      <c r="E29" s="108"/>
      <c r="F29" s="108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</sheetData>
  <mergeCells count="10">
    <mergeCell ref="A29:F29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&amp;R&amp;"Times New Roman,Dőlt"1. sz. táblázat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L27" sqref="L27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2" width="22.66015625" style="81" customWidth="1"/>
    <col min="13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101</v>
      </c>
      <c r="B1" s="130"/>
      <c r="C1" s="130"/>
      <c r="D1" s="130"/>
    </row>
    <row r="2" spans="1:4" ht="17.25" customHeight="1">
      <c r="A2" s="130" t="s">
        <v>59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'[6]regio'!$AM4</f>
        <v>1152</v>
      </c>
      <c r="C9" s="65">
        <f>B9/$B$11*100</f>
        <v>55.25179856115108</v>
      </c>
      <c r="D9" s="65">
        <f>M9/$M$11*100</f>
        <v>55.14066496163683</v>
      </c>
      <c r="M9" s="81">
        <f>'[6]regio'!$AN4</f>
        <v>1078</v>
      </c>
    </row>
    <row r="10" spans="1:13" s="82" customFormat="1" ht="14.25" customHeight="1">
      <c r="A10" s="29" t="s">
        <v>38</v>
      </c>
      <c r="B10" s="66">
        <f>'[6]regio'!$AM5</f>
        <v>933</v>
      </c>
      <c r="C10" s="67">
        <f>B10/$B$11*100</f>
        <v>44.74820143884892</v>
      </c>
      <c r="D10" s="67">
        <f>M10/$M$11*100</f>
        <v>44.85933503836318</v>
      </c>
      <c r="M10" s="82">
        <f>'[6]regio'!$AN5</f>
        <v>877</v>
      </c>
    </row>
    <row r="11" spans="1:13" s="83" customFormat="1" ht="20.25" customHeight="1">
      <c r="A11" s="20" t="s">
        <v>39</v>
      </c>
      <c r="B11" s="68">
        <f>SUM(B9:B10)</f>
        <v>2085</v>
      </c>
      <c r="C11" s="69">
        <f>B11/$B$11*100</f>
        <v>100</v>
      </c>
      <c r="D11" s="69">
        <f>SUM(D9:D10)</f>
        <v>100</v>
      </c>
      <c r="M11" s="83">
        <f>SUM(M9:M10)</f>
        <v>1955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'[6]regio'!$AM7+'[6]regio'!$AM8</f>
        <v>384</v>
      </c>
      <c r="C13" s="65">
        <f>B13/$B$11*100</f>
        <v>18.41726618705036</v>
      </c>
      <c r="D13" s="65">
        <f>M13/$M$11*100</f>
        <v>20.460358056265985</v>
      </c>
      <c r="E13" s="84"/>
      <c r="M13" s="82">
        <f>'[6]regio'!$AN7+'[6]regio'!$AN8</f>
        <v>400</v>
      </c>
    </row>
    <row r="14" spans="1:13" ht="15.75" customHeight="1">
      <c r="A14" s="24" t="s">
        <v>73</v>
      </c>
      <c r="B14" s="66">
        <f>'[6]regio'!$AM9</f>
        <v>1636</v>
      </c>
      <c r="C14" s="67">
        <f>B14/$B$11*100</f>
        <v>78.46522781774581</v>
      </c>
      <c r="D14" s="67">
        <f>M14/$M$11*100</f>
        <v>74.98721227621483</v>
      </c>
      <c r="M14" s="81">
        <f>'[6]regio'!$AN9</f>
        <v>1466</v>
      </c>
    </row>
    <row r="15" spans="1:13" s="82" customFormat="1" ht="15.75" customHeight="1">
      <c r="A15" s="23" t="s">
        <v>102</v>
      </c>
      <c r="B15" s="64">
        <f>'[6]regio'!$AM10</f>
        <v>64</v>
      </c>
      <c r="C15" s="65">
        <f>B15/$B$11*100</f>
        <v>3.0695443645083933</v>
      </c>
      <c r="D15" s="65">
        <f>M15/$M$11*100</f>
        <v>4.501278772378517</v>
      </c>
      <c r="M15" s="82">
        <f>'[6]regio'!$AN10</f>
        <v>88</v>
      </c>
    </row>
    <row r="16" spans="1:13" ht="15.75" customHeight="1">
      <c r="A16" s="24" t="s">
        <v>103</v>
      </c>
      <c r="B16" s="66">
        <f>'[6]regio'!$AM11+'[6]regio'!$AM12+'[6]regio'!$AM13</f>
        <v>1</v>
      </c>
      <c r="C16" s="67">
        <f>B16/$B$11*100</f>
        <v>0.047961630695443645</v>
      </c>
      <c r="D16" s="67">
        <f>M16/$M$11*100</f>
        <v>0.051150895140664954</v>
      </c>
      <c r="M16" s="81">
        <f>'[6]regio'!$AN11+'[6]regio'!$AN12+'[6]regio'!$AN13</f>
        <v>1</v>
      </c>
    </row>
    <row r="17" spans="1:13" s="85" customFormat="1" ht="22.5" customHeight="1">
      <c r="A17" s="20" t="s">
        <v>39</v>
      </c>
      <c r="B17" s="68">
        <f>SUM(B13:B16)</f>
        <v>2085</v>
      </c>
      <c r="C17" s="69">
        <f>B17/$B$11*100</f>
        <v>100</v>
      </c>
      <c r="D17" s="69">
        <f>SUM(D13:D16)</f>
        <v>100</v>
      </c>
      <c r="M17" s="85">
        <f>SUM(M13:M16)</f>
        <v>1955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'[6]regio'!$AM20</f>
        <v>134</v>
      </c>
      <c r="C19" s="65">
        <f aca="true" t="shared" si="0" ref="C19:C25">B19/$B$11*100</f>
        <v>6.4268585131894485</v>
      </c>
      <c r="D19" s="65">
        <f aca="true" t="shared" si="1" ref="D19:D24">M19/$M$11*100</f>
        <v>7.0588235294117645</v>
      </c>
      <c r="M19" s="82">
        <f>'[6]regio'!$AN20</f>
        <v>138</v>
      </c>
    </row>
    <row r="20" spans="1:13" ht="15.75" customHeight="1">
      <c r="A20" s="29" t="s">
        <v>42</v>
      </c>
      <c r="B20" s="66">
        <f>'[6]regio'!$AM21+'[6]regio'!$AM29</f>
        <v>773</v>
      </c>
      <c r="C20" s="67">
        <f t="shared" si="0"/>
        <v>37.07434052757794</v>
      </c>
      <c r="D20" s="67">
        <f t="shared" si="1"/>
        <v>37.90281329923273</v>
      </c>
      <c r="M20" s="81">
        <f>'[6]regio'!$AN21+'[6]regio'!$AN$29</f>
        <v>741</v>
      </c>
    </row>
    <row r="21" spans="1:13" s="82" customFormat="1" ht="15.75" customHeight="1">
      <c r="A21" s="28" t="s">
        <v>43</v>
      </c>
      <c r="B21" s="64">
        <f>'[6]regio'!$AM22+'[6]regio'!$AM23</f>
        <v>332</v>
      </c>
      <c r="C21" s="65">
        <f t="shared" si="0"/>
        <v>15.923261390887289</v>
      </c>
      <c r="D21" s="65">
        <f t="shared" si="1"/>
        <v>13.043478260869565</v>
      </c>
      <c r="M21" s="82">
        <f>'[6]regio'!$AN22+'[6]regio'!$AN23</f>
        <v>255</v>
      </c>
    </row>
    <row r="22" spans="1:13" ht="15.75" customHeight="1">
      <c r="A22" s="29" t="s">
        <v>44</v>
      </c>
      <c r="B22" s="66">
        <f>'[6]regio'!$AM25+'[6]regio'!$AM26</f>
        <v>511</v>
      </c>
      <c r="C22" s="67">
        <f t="shared" si="0"/>
        <v>24.508393285371703</v>
      </c>
      <c r="D22" s="67">
        <f t="shared" si="1"/>
        <v>24.603580562659847</v>
      </c>
      <c r="M22" s="81">
        <f>'[6]regio'!$AN25+'[6]regio'!$AN26</f>
        <v>481</v>
      </c>
    </row>
    <row r="23" spans="1:13" s="82" customFormat="1" ht="15.75" customHeight="1">
      <c r="A23" s="28" t="s">
        <v>45</v>
      </c>
      <c r="B23" s="64">
        <f>'[6]regio'!$AM24</f>
        <v>238</v>
      </c>
      <c r="C23" s="65">
        <f t="shared" si="0"/>
        <v>11.414868105515588</v>
      </c>
      <c r="D23" s="65">
        <f t="shared" si="1"/>
        <v>12.48081841432225</v>
      </c>
      <c r="M23" s="82">
        <f>'[6]regio'!$AN24</f>
        <v>244</v>
      </c>
    </row>
    <row r="24" spans="1:13" ht="15.75" customHeight="1">
      <c r="A24" s="29" t="s">
        <v>46</v>
      </c>
      <c r="B24" s="66">
        <f>'[6]regio'!$AM27+'[6]regio'!$AM28</f>
        <v>97</v>
      </c>
      <c r="C24" s="67">
        <f t="shared" si="0"/>
        <v>4.652278177458034</v>
      </c>
      <c r="D24" s="67">
        <f t="shared" si="1"/>
        <v>4.910485933503836</v>
      </c>
      <c r="M24" s="81">
        <f>'[6]regio'!$AN27+'[6]regio'!$AN28</f>
        <v>96</v>
      </c>
    </row>
    <row r="25" spans="1:13" s="85" customFormat="1" ht="21" customHeight="1">
      <c r="A25" s="20" t="s">
        <v>39</v>
      </c>
      <c r="B25" s="68">
        <f>SUM(B19:B24)</f>
        <v>2085</v>
      </c>
      <c r="C25" s="69">
        <f t="shared" si="0"/>
        <v>100</v>
      </c>
      <c r="D25" s="69">
        <f>SUM(D19:D24)</f>
        <v>99.99999999999999</v>
      </c>
      <c r="M25" s="85">
        <f>SUM(M19:M24)</f>
        <v>1955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'[6]regio'!$AM31</f>
        <v>744</v>
      </c>
      <c r="C27" s="65">
        <f aca="true" t="shared" si="2" ref="C27:C32">B27/$B$11*100</f>
        <v>35.68345323741007</v>
      </c>
      <c r="D27" s="65">
        <f>M27/$M$11*100</f>
        <v>29.66751918158568</v>
      </c>
      <c r="M27" s="81">
        <f>'[6]regio'!$AN31</f>
        <v>580</v>
      </c>
    </row>
    <row r="28" spans="1:13" ht="18" customHeight="1">
      <c r="A28" s="24" t="s">
        <v>67</v>
      </c>
      <c r="B28" s="66">
        <f>'[6]regio'!$AM32</f>
        <v>547</v>
      </c>
      <c r="C28" s="67">
        <f t="shared" si="2"/>
        <v>26.235011990407674</v>
      </c>
      <c r="D28" s="67">
        <f>M28/$M$11*100</f>
        <v>18.9769820971867</v>
      </c>
      <c r="M28" s="81">
        <f>'[6]regio'!$AN32</f>
        <v>371</v>
      </c>
    </row>
    <row r="29" spans="1:13" ht="18" customHeight="1">
      <c r="A29" s="23" t="s">
        <v>68</v>
      </c>
      <c r="B29" s="64">
        <f>'[6]regio'!$AM33</f>
        <v>493</v>
      </c>
      <c r="C29" s="65">
        <f t="shared" si="2"/>
        <v>23.645083932853716</v>
      </c>
      <c r="D29" s="65">
        <f>M29/$M$11*100</f>
        <v>25.933503836317133</v>
      </c>
      <c r="M29" s="81">
        <f>'[6]regio'!$AN33</f>
        <v>507</v>
      </c>
    </row>
    <row r="30" spans="1:13" ht="18" customHeight="1">
      <c r="A30" s="24" t="s">
        <v>69</v>
      </c>
      <c r="B30" s="66">
        <f>'[6]regio'!$AM34</f>
        <v>226</v>
      </c>
      <c r="C30" s="67">
        <f t="shared" si="2"/>
        <v>10.839328537170264</v>
      </c>
      <c r="D30" s="67">
        <f>M30/$M$11*100</f>
        <v>16.572890025575447</v>
      </c>
      <c r="M30" s="81">
        <f>'[6]regio'!$AN34</f>
        <v>324</v>
      </c>
    </row>
    <row r="31" spans="1:13" s="82" customFormat="1" ht="18" customHeight="1">
      <c r="A31" s="23" t="s">
        <v>70</v>
      </c>
      <c r="B31" s="64">
        <f>'[6]regio'!$AM35</f>
        <v>75</v>
      </c>
      <c r="C31" s="65">
        <f t="shared" si="2"/>
        <v>3.597122302158273</v>
      </c>
      <c r="D31" s="65">
        <f>M31/$M$11*100</f>
        <v>8.84910485933504</v>
      </c>
      <c r="M31" s="82">
        <f>'[6]regio'!$AN35</f>
        <v>173</v>
      </c>
    </row>
    <row r="32" spans="1:13" s="83" customFormat="1" ht="22.5" customHeight="1">
      <c r="A32" s="17" t="s">
        <v>39</v>
      </c>
      <c r="B32" s="74">
        <f>SUM(B27:B31)</f>
        <v>2085</v>
      </c>
      <c r="C32" s="75">
        <f t="shared" si="2"/>
        <v>100</v>
      </c>
      <c r="D32" s="75">
        <f>SUM(D27:D31)</f>
        <v>100</v>
      </c>
      <c r="M32" s="83">
        <f>SUM(M27:M31)</f>
        <v>1955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106</v>
      </c>
      <c r="B34" s="78">
        <f>SUM('[6]regio'!$AM$52:$AM$60)</f>
        <v>0</v>
      </c>
      <c r="C34" s="79">
        <f>B34/$B$37*100</f>
        <v>0</v>
      </c>
      <c r="D34" s="79">
        <f>M34/$M$11*100</f>
        <v>0</v>
      </c>
      <c r="M34" s="81">
        <f>SUM('[6]regio'!$AN$40:$AN$48)</f>
        <v>0</v>
      </c>
    </row>
    <row r="35" spans="1:13" ht="17.25" customHeight="1">
      <c r="A35" s="26" t="s">
        <v>107</v>
      </c>
      <c r="B35" s="64">
        <f>'[6]regio'!$AM$61+'[6]regio'!$AM$62</f>
        <v>673</v>
      </c>
      <c r="C35" s="65">
        <f>B35/$B$37*100</f>
        <v>32.278177458033575</v>
      </c>
      <c r="D35" s="65">
        <f>M35/$M$11*100</f>
        <v>37.9539641943734</v>
      </c>
      <c r="M35" s="81">
        <f>SUM('[6]regio'!$AN$37:$AN$39)</f>
        <v>742</v>
      </c>
    </row>
    <row r="36" spans="1:13" ht="17.25" customHeight="1">
      <c r="A36" s="25" t="s">
        <v>63</v>
      </c>
      <c r="B36" s="78">
        <f>'[6]regio'!$AM$51</f>
        <v>1412</v>
      </c>
      <c r="C36" s="79">
        <f>B36/$B$37*100</f>
        <v>67.72182254196643</v>
      </c>
      <c r="D36" s="79">
        <f>M36/$M$11*100</f>
        <v>62.0460358056266</v>
      </c>
      <c r="M36" s="81">
        <f>'[6]regio'!$AN$49</f>
        <v>1213</v>
      </c>
    </row>
    <row r="37" spans="1:13" ht="21" customHeight="1">
      <c r="A37" s="55" t="s">
        <v>39</v>
      </c>
      <c r="B37" s="98">
        <f>SUM(B34:B36)</f>
        <v>2085</v>
      </c>
      <c r="C37" s="99">
        <f>SUM(C34:C36)</f>
        <v>100</v>
      </c>
      <c r="D37" s="99">
        <f>SUM(D34:D36)</f>
        <v>100</v>
      </c>
      <c r="M37" s="27">
        <f>SUM(M34:M36)</f>
        <v>1955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29" t="s">
        <v>100</v>
      </c>
      <c r="B39" s="129"/>
      <c r="C39" s="129"/>
      <c r="D39" s="129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CE,Dőlt"10.sz. táblázat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A27" sqref="A27:D27"/>
    </sheetView>
  </sheetViews>
  <sheetFormatPr defaultColWidth="9.33203125" defaultRowHeight="12.75"/>
  <cols>
    <col min="1" max="1" width="28.5" style="52" customWidth="1"/>
    <col min="2" max="2" width="12" style="52" customWidth="1"/>
    <col min="3" max="3" width="13.83203125" style="52" customWidth="1"/>
    <col min="4" max="4" width="13.16015625" style="52" customWidth="1"/>
    <col min="5" max="5" width="12.5" style="52" customWidth="1"/>
    <col min="6" max="6" width="13.66015625" style="52" customWidth="1"/>
    <col min="7" max="7" width="13.16015625" style="52" customWidth="1"/>
    <col min="8" max="10" width="12" style="52" customWidth="1"/>
    <col min="11" max="11" width="17.16015625" style="52" customWidth="1"/>
    <col min="12" max="14" width="11.16015625" style="52" customWidth="1"/>
    <col min="15" max="15" width="15.33203125" style="52" customWidth="1"/>
    <col min="16" max="16384" width="12" style="52" customWidth="1"/>
  </cols>
  <sheetData>
    <row r="1" spans="1:7" ht="18" customHeight="1">
      <c r="A1" s="122" t="s">
        <v>48</v>
      </c>
      <c r="B1" s="122"/>
      <c r="C1" s="122"/>
      <c r="D1" s="122"/>
      <c r="E1" s="122"/>
      <c r="F1" s="122"/>
      <c r="G1" s="122"/>
    </row>
    <row r="2" spans="1:7" ht="18" customHeight="1">
      <c r="A2" s="122" t="s">
        <v>108</v>
      </c>
      <c r="B2" s="122"/>
      <c r="C2" s="122"/>
      <c r="D2" s="122"/>
      <c r="E2" s="122"/>
      <c r="F2" s="122"/>
      <c r="G2" s="122"/>
    </row>
    <row r="3" spans="1:7" ht="21.75" customHeight="1">
      <c r="A3" s="142" t="s">
        <v>110</v>
      </c>
      <c r="B3" s="143"/>
      <c r="C3" s="143"/>
      <c r="D3" s="143"/>
      <c r="E3" s="143"/>
      <c r="F3" s="143"/>
      <c r="G3" s="143"/>
    </row>
    <row r="4" spans="1:7" ht="24" customHeight="1">
      <c r="A4" s="53"/>
      <c r="B4" s="144" t="s">
        <v>71</v>
      </c>
      <c r="C4" s="147" t="s">
        <v>49</v>
      </c>
      <c r="D4" s="148"/>
      <c r="E4" s="144" t="s">
        <v>50</v>
      </c>
      <c r="F4" s="144" t="s">
        <v>51</v>
      </c>
      <c r="G4" s="144" t="s">
        <v>52</v>
      </c>
    </row>
    <row r="5" spans="1:7" ht="24" customHeight="1">
      <c r="A5" s="54" t="s">
        <v>22</v>
      </c>
      <c r="B5" s="145"/>
      <c r="C5" s="9" t="s">
        <v>53</v>
      </c>
      <c r="D5" s="10" t="s">
        <v>54</v>
      </c>
      <c r="E5" s="145"/>
      <c r="F5" s="145"/>
      <c r="G5" s="145"/>
    </row>
    <row r="6" spans="1:7" ht="24" customHeight="1">
      <c r="A6" s="55"/>
      <c r="B6" s="146"/>
      <c r="C6" s="149" t="s">
        <v>55</v>
      </c>
      <c r="D6" s="150"/>
      <c r="E6" s="146"/>
      <c r="F6" s="146"/>
      <c r="G6" s="146"/>
    </row>
    <row r="7" spans="1:10" s="57" customFormat="1" ht="18.75" customHeight="1">
      <c r="A7" s="12" t="s">
        <v>2</v>
      </c>
      <c r="B7" s="58">
        <f>'[5]ZAROALL'!$B222</f>
        <v>3420</v>
      </c>
      <c r="C7" s="58">
        <f>'[4]Munka1'!D427</f>
        <v>104</v>
      </c>
      <c r="D7" s="58">
        <f>'[4]Munka1'!E427</f>
        <v>1682</v>
      </c>
      <c r="E7" s="58">
        <f>B7+C7+D7</f>
        <v>5206</v>
      </c>
      <c r="F7" s="58">
        <f>E7-G7</f>
        <v>2169</v>
      </c>
      <c r="G7" s="58">
        <f>'[5]ZAROALL'!C222</f>
        <v>3037</v>
      </c>
      <c r="H7" s="56"/>
      <c r="I7" s="56"/>
      <c r="J7" s="56"/>
    </row>
    <row r="8" spans="1:7" s="57" customFormat="1" ht="18.75" customHeight="1">
      <c r="A8" s="11" t="s">
        <v>3</v>
      </c>
      <c r="B8" s="34">
        <f>'[5]ZAROALL'!$B223</f>
        <v>122</v>
      </c>
      <c r="C8" s="61">
        <f>'[4]Munka1'!D428</f>
        <v>21</v>
      </c>
      <c r="D8" s="62">
        <f>'[4]Munka1'!E428</f>
        <v>595</v>
      </c>
      <c r="E8" s="62">
        <f aca="true" t="shared" si="0" ref="E8:E21">B8+C8+D8</f>
        <v>738</v>
      </c>
      <c r="F8" s="62">
        <f aca="true" t="shared" si="1" ref="F8:F26">E8-G8</f>
        <v>609</v>
      </c>
      <c r="G8" s="34">
        <f>'[5]ZAROALL'!C223</f>
        <v>129</v>
      </c>
    </row>
    <row r="9" spans="1:7" s="57" customFormat="1" ht="18.75" customHeight="1">
      <c r="A9" s="12" t="s">
        <v>4</v>
      </c>
      <c r="B9" s="58">
        <f>'[5]ZAROALL'!$B224</f>
        <v>89</v>
      </c>
      <c r="C9" s="59">
        <f>'[4]Munka1'!D429</f>
        <v>99</v>
      </c>
      <c r="D9" s="60">
        <f>'[4]Munka1'!E429</f>
        <v>995</v>
      </c>
      <c r="E9" s="60">
        <f t="shared" si="0"/>
        <v>1183</v>
      </c>
      <c r="F9" s="60">
        <f t="shared" si="1"/>
        <v>1001</v>
      </c>
      <c r="G9" s="58">
        <f>'[5]ZAROALL'!C224</f>
        <v>182</v>
      </c>
    </row>
    <row r="10" spans="1:7" s="57" customFormat="1" ht="18.75" customHeight="1">
      <c r="A10" s="11" t="s">
        <v>5</v>
      </c>
      <c r="B10" s="34">
        <f>'[5]ZAROALL'!$B225</f>
        <v>88</v>
      </c>
      <c r="C10" s="61">
        <f>'[4]Munka1'!D430</f>
        <v>7</v>
      </c>
      <c r="D10" s="62">
        <f>'[4]Munka1'!E430</f>
        <v>90</v>
      </c>
      <c r="E10" s="62">
        <f t="shared" si="0"/>
        <v>185</v>
      </c>
      <c r="F10" s="62">
        <f t="shared" si="1"/>
        <v>74</v>
      </c>
      <c r="G10" s="34">
        <f>'[5]ZAROALL'!C225</f>
        <v>111</v>
      </c>
    </row>
    <row r="11" spans="1:7" s="57" customFormat="1" ht="18.75" customHeight="1">
      <c r="A11" s="12" t="s">
        <v>6</v>
      </c>
      <c r="B11" s="58">
        <f>'[5]ZAROALL'!$B226</f>
        <v>108</v>
      </c>
      <c r="C11" s="59">
        <f>'[4]Munka1'!D431</f>
        <v>6</v>
      </c>
      <c r="D11" s="60">
        <f>'[4]Munka1'!E431</f>
        <v>451</v>
      </c>
      <c r="E11" s="60">
        <f t="shared" si="0"/>
        <v>565</v>
      </c>
      <c r="F11" s="60">
        <f t="shared" si="1"/>
        <v>123</v>
      </c>
      <c r="G11" s="58">
        <f>'[5]ZAROALL'!C226</f>
        <v>442</v>
      </c>
    </row>
    <row r="12" spans="1:7" s="57" customFormat="1" ht="18.75" customHeight="1">
      <c r="A12" s="11" t="s">
        <v>7</v>
      </c>
      <c r="B12" s="34">
        <f>'[5]ZAROALL'!$B227</f>
        <v>62</v>
      </c>
      <c r="C12" s="61">
        <f>'[4]Munka1'!D432</f>
        <v>30</v>
      </c>
      <c r="D12" s="62">
        <f>'[4]Munka1'!E432</f>
        <v>1068</v>
      </c>
      <c r="E12" s="62">
        <f t="shared" si="0"/>
        <v>1160</v>
      </c>
      <c r="F12" s="62">
        <f t="shared" si="1"/>
        <v>860</v>
      </c>
      <c r="G12" s="34">
        <f>'[5]ZAROALL'!C227</f>
        <v>300</v>
      </c>
    </row>
    <row r="13" spans="1:7" s="57" customFormat="1" ht="18.75" customHeight="1">
      <c r="A13" s="12" t="s">
        <v>8</v>
      </c>
      <c r="B13" s="58">
        <f>'[5]ZAROALL'!$B228</f>
        <v>139</v>
      </c>
      <c r="C13" s="59">
        <f>'[4]Munka1'!D433</f>
        <v>19</v>
      </c>
      <c r="D13" s="60">
        <f>'[4]Munka1'!E433</f>
        <v>345</v>
      </c>
      <c r="E13" s="60">
        <f t="shared" si="0"/>
        <v>503</v>
      </c>
      <c r="F13" s="60">
        <f t="shared" si="1"/>
        <v>335</v>
      </c>
      <c r="G13" s="58">
        <f>'[5]ZAROALL'!C228</f>
        <v>168</v>
      </c>
    </row>
    <row r="14" spans="1:7" s="57" customFormat="1" ht="18.75" customHeight="1">
      <c r="A14" s="11" t="s">
        <v>9</v>
      </c>
      <c r="B14" s="34">
        <f>'[5]ZAROALL'!$B229</f>
        <v>298</v>
      </c>
      <c r="C14" s="61">
        <f>'[4]Munka1'!D434</f>
        <v>19</v>
      </c>
      <c r="D14" s="62">
        <f>'[4]Munka1'!E434</f>
        <v>458</v>
      </c>
      <c r="E14" s="62">
        <f t="shared" si="0"/>
        <v>775</v>
      </c>
      <c r="F14" s="62">
        <f t="shared" si="1"/>
        <v>384</v>
      </c>
      <c r="G14" s="34">
        <f>'[5]ZAROALL'!C229</f>
        <v>391</v>
      </c>
    </row>
    <row r="15" spans="1:7" s="57" customFormat="1" ht="18.75" customHeight="1">
      <c r="A15" s="12" t="s">
        <v>10</v>
      </c>
      <c r="B15" s="58">
        <f>'[5]ZAROALL'!$B230</f>
        <v>71</v>
      </c>
      <c r="C15" s="59">
        <f>'[4]Munka1'!D435</f>
        <v>31</v>
      </c>
      <c r="D15" s="60">
        <f>'[4]Munka1'!E435</f>
        <v>616</v>
      </c>
      <c r="E15" s="60">
        <f t="shared" si="0"/>
        <v>718</v>
      </c>
      <c r="F15" s="60">
        <f t="shared" si="1"/>
        <v>611</v>
      </c>
      <c r="G15" s="58">
        <f>'[5]ZAROALL'!C230</f>
        <v>107</v>
      </c>
    </row>
    <row r="16" spans="1:7" s="57" customFormat="1" ht="18.75" customHeight="1">
      <c r="A16" s="11" t="s">
        <v>11</v>
      </c>
      <c r="B16" s="34">
        <f>'[5]ZAROALL'!$B231</f>
        <v>204</v>
      </c>
      <c r="C16" s="61">
        <f>'[4]Munka1'!D436</f>
        <v>23</v>
      </c>
      <c r="D16" s="62">
        <f>'[4]Munka1'!E436</f>
        <v>534</v>
      </c>
      <c r="E16" s="62">
        <f t="shared" si="0"/>
        <v>761</v>
      </c>
      <c r="F16" s="62">
        <f t="shared" si="1"/>
        <v>460</v>
      </c>
      <c r="G16" s="34">
        <f>'[5]ZAROALL'!C231</f>
        <v>301</v>
      </c>
    </row>
    <row r="17" spans="1:7" s="57" customFormat="1" ht="18.75" customHeight="1">
      <c r="A17" s="12" t="s">
        <v>12</v>
      </c>
      <c r="B17" s="58">
        <f>'[5]ZAROALL'!$B232</f>
        <v>63</v>
      </c>
      <c r="C17" s="59">
        <f>'[4]Munka1'!D437</f>
        <v>5</v>
      </c>
      <c r="D17" s="60">
        <f>'[4]Munka1'!E437</f>
        <v>305</v>
      </c>
      <c r="E17" s="60">
        <f t="shared" si="0"/>
        <v>373</v>
      </c>
      <c r="F17" s="60">
        <f t="shared" si="1"/>
        <v>62</v>
      </c>
      <c r="G17" s="58">
        <f>'[5]ZAROALL'!C232</f>
        <v>311</v>
      </c>
    </row>
    <row r="18" spans="1:7" s="57" customFormat="1" ht="18.75" customHeight="1">
      <c r="A18" s="11" t="s">
        <v>13</v>
      </c>
      <c r="B18" s="34">
        <f>'[5]ZAROALL'!$B233</f>
        <v>44</v>
      </c>
      <c r="C18" s="61">
        <f>'[4]Munka1'!D438</f>
        <v>18</v>
      </c>
      <c r="D18" s="62">
        <f>'[4]Munka1'!E438</f>
        <v>170</v>
      </c>
      <c r="E18" s="62">
        <f t="shared" si="0"/>
        <v>232</v>
      </c>
      <c r="F18" s="62">
        <f t="shared" si="1"/>
        <v>140</v>
      </c>
      <c r="G18" s="34">
        <f>'[5]ZAROALL'!C233</f>
        <v>92</v>
      </c>
    </row>
    <row r="19" spans="1:7" s="57" customFormat="1" ht="18.75" customHeight="1">
      <c r="A19" s="12" t="s">
        <v>14</v>
      </c>
      <c r="B19" s="58">
        <f>'[5]ZAROALL'!$B234</f>
        <v>7</v>
      </c>
      <c r="C19" s="59">
        <f>'[4]Munka1'!D439</f>
        <v>3</v>
      </c>
      <c r="D19" s="60">
        <f>'[4]Munka1'!E439</f>
        <v>330</v>
      </c>
      <c r="E19" s="60">
        <f t="shared" si="0"/>
        <v>340</v>
      </c>
      <c r="F19" s="60">
        <f t="shared" si="1"/>
        <v>339</v>
      </c>
      <c r="G19" s="58">
        <f>'[5]ZAROALL'!C234</f>
        <v>1</v>
      </c>
    </row>
    <row r="20" spans="1:7" s="57" customFormat="1" ht="18.75" customHeight="1">
      <c r="A20" s="11" t="s">
        <v>15</v>
      </c>
      <c r="B20" s="34">
        <f>'[5]ZAROALL'!$B235</f>
        <v>74</v>
      </c>
      <c r="C20" s="61">
        <f>'[4]Munka1'!D440</f>
        <v>1</v>
      </c>
      <c r="D20" s="62">
        <f>'[4]Munka1'!E440</f>
        <v>351</v>
      </c>
      <c r="E20" s="62">
        <f t="shared" si="0"/>
        <v>426</v>
      </c>
      <c r="F20" s="62">
        <f t="shared" si="1"/>
        <v>343</v>
      </c>
      <c r="G20" s="34">
        <f>'[5]ZAROALL'!C235</f>
        <v>83</v>
      </c>
    </row>
    <row r="21" spans="1:7" s="57" customFormat="1" ht="18.75" customHeight="1">
      <c r="A21" s="12" t="s">
        <v>16</v>
      </c>
      <c r="B21" s="58">
        <f>'[5]ZAROALL'!$B236</f>
        <v>32</v>
      </c>
      <c r="C21" s="59">
        <f>'[4]Munka1'!D441</f>
        <v>12</v>
      </c>
      <c r="D21" s="60">
        <f>'[4]Munka1'!E441</f>
        <v>421</v>
      </c>
      <c r="E21" s="60">
        <f t="shared" si="0"/>
        <v>465</v>
      </c>
      <c r="F21" s="60">
        <f t="shared" si="1"/>
        <v>42</v>
      </c>
      <c r="G21" s="58">
        <f>'[5]ZAROALL'!C236</f>
        <v>423</v>
      </c>
    </row>
    <row r="22" spans="1:9" s="57" customFormat="1" ht="29.25" customHeight="1">
      <c r="A22" s="100" t="s">
        <v>17</v>
      </c>
      <c r="B22" s="93">
        <f>SUM(B7:B21)</f>
        <v>4821</v>
      </c>
      <c r="C22" s="93">
        <f>SUM(C7:C21)</f>
        <v>398</v>
      </c>
      <c r="D22" s="93">
        <f>SUM(D7:D21)</f>
        <v>8411</v>
      </c>
      <c r="E22" s="93">
        <f>SUM(E7:E21)</f>
        <v>13630</v>
      </c>
      <c r="F22" s="93">
        <f t="shared" si="1"/>
        <v>7552</v>
      </c>
      <c r="G22" s="93">
        <f>SUM(G7:G21)</f>
        <v>6078</v>
      </c>
      <c r="I22" s="56"/>
    </row>
    <row r="23" spans="1:9" s="57" customFormat="1" ht="20.25" customHeight="1">
      <c r="A23" s="12" t="s">
        <v>19</v>
      </c>
      <c r="B23" s="58">
        <f>'[5]ZAROALL'!$B$245</f>
        <v>359</v>
      </c>
      <c r="C23" s="59">
        <f>'[4]Munka1'!D449</f>
        <v>420</v>
      </c>
      <c r="D23" s="60">
        <f>'[4]Munka1'!E449</f>
        <v>2163</v>
      </c>
      <c r="E23" s="60">
        <f>SUM(B23:D23)</f>
        <v>2942</v>
      </c>
      <c r="F23" s="60">
        <f t="shared" si="1"/>
        <v>1654</v>
      </c>
      <c r="G23" s="58">
        <f>'[5]ZAROALL'!$C$245</f>
        <v>1288</v>
      </c>
      <c r="I23" s="56"/>
    </row>
    <row r="24" spans="1:9" s="57" customFormat="1" ht="18.75" customHeight="1">
      <c r="A24" s="11" t="s">
        <v>20</v>
      </c>
      <c r="B24" s="34">
        <f>'[5]ZAROALL'!$B$253</f>
        <v>1544</v>
      </c>
      <c r="C24" s="61">
        <f>'[4]Munka1'!D456</f>
        <v>117</v>
      </c>
      <c r="D24" s="62">
        <f>'[4]Munka1'!E456</f>
        <v>2078</v>
      </c>
      <c r="E24" s="62">
        <f>SUM(B24:D24)</f>
        <v>3739</v>
      </c>
      <c r="F24" s="62">
        <f t="shared" si="1"/>
        <v>1728</v>
      </c>
      <c r="G24" s="34">
        <f>'[5]ZAROALL'!$C$253</f>
        <v>2011</v>
      </c>
      <c r="I24" s="56"/>
    </row>
    <row r="25" spans="1:9" s="57" customFormat="1" ht="21" customHeight="1">
      <c r="A25" s="12" t="s">
        <v>104</v>
      </c>
      <c r="B25" s="58">
        <f>SUM(B22:B24)</f>
        <v>6724</v>
      </c>
      <c r="C25" s="59">
        <f>SUM(C22:C24)</f>
        <v>935</v>
      </c>
      <c r="D25" s="60">
        <f>SUM(D22:D24)</f>
        <v>12652</v>
      </c>
      <c r="E25" s="60">
        <f>SUM(B25:D25)</f>
        <v>20311</v>
      </c>
      <c r="F25" s="60">
        <f t="shared" si="1"/>
        <v>10934</v>
      </c>
      <c r="G25" s="58">
        <f>SUM(G22:G24)</f>
        <v>9377</v>
      </c>
      <c r="I25" s="56"/>
    </row>
    <row r="26" spans="1:9" s="57" customFormat="1" ht="21.75" customHeight="1">
      <c r="A26" s="101" t="s">
        <v>105</v>
      </c>
      <c r="B26" s="96">
        <f>'[5]ZAROALL'!$B$255</f>
        <v>29876</v>
      </c>
      <c r="C26" s="102">
        <f>'[4]Munka1'!D$458</f>
        <v>10891</v>
      </c>
      <c r="D26" s="103">
        <f>'[4]Munka1'!E$458</f>
        <v>84027</v>
      </c>
      <c r="E26" s="103">
        <f>SUM(B26:D26)</f>
        <v>124794</v>
      </c>
      <c r="F26" s="103">
        <f t="shared" si="1"/>
        <v>64382</v>
      </c>
      <c r="G26" s="96">
        <f>'[5]ZAROALL'!$C$255</f>
        <v>60412</v>
      </c>
      <c r="I26" s="56"/>
    </row>
    <row r="27" spans="1:4" ht="19.5" customHeight="1">
      <c r="A27" s="141" t="s">
        <v>100</v>
      </c>
      <c r="B27" s="141"/>
      <c r="C27" s="141"/>
      <c r="D27" s="141"/>
    </row>
    <row r="28" spans="3:4" ht="12.75">
      <c r="C28" s="63"/>
      <c r="D28" s="63"/>
    </row>
    <row r="29" spans="3:4" ht="12.75">
      <c r="C29" s="63"/>
      <c r="D29" s="63"/>
    </row>
    <row r="30" ht="12.75">
      <c r="D30" s="63"/>
    </row>
    <row r="31" ht="12.75">
      <c r="D31" s="63"/>
    </row>
  </sheetData>
  <mergeCells count="10">
    <mergeCell ref="A27:D27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2"/>
  <headerFooter alignWithMargins="0">
    <oddHeader>&amp;R&amp;"Times New Roman CE,Dőlt"11. sz. táblázat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 topLeftCell="A1">
      <selection activeCell="D24" sqref="D24"/>
    </sheetView>
  </sheetViews>
  <sheetFormatPr defaultColWidth="9.33203125" defaultRowHeight="12.75"/>
  <cols>
    <col min="1" max="1" width="16" style="6" customWidth="1"/>
    <col min="2" max="2" width="10.5" style="6" customWidth="1"/>
    <col min="3" max="5" width="9.33203125" style="6" customWidth="1"/>
    <col min="6" max="6" width="11.83203125" style="6" customWidth="1"/>
    <col min="7" max="16384" width="9.33203125" style="6" customWidth="1"/>
  </cols>
  <sheetData>
    <row r="1" spans="1:9" ht="40.5" customHeight="1">
      <c r="A1" s="109" t="s">
        <v>99</v>
      </c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51" t="s">
        <v>78</v>
      </c>
      <c r="B2" s="155" t="s">
        <v>79</v>
      </c>
      <c r="C2" s="156"/>
      <c r="D2" s="156"/>
      <c r="E2" s="156"/>
      <c r="F2" s="155" t="s">
        <v>80</v>
      </c>
      <c r="G2" s="156"/>
      <c r="H2" s="162"/>
      <c r="I2" s="163"/>
    </row>
    <row r="3" spans="1:9" ht="12.75">
      <c r="A3" s="152"/>
      <c r="B3" s="157"/>
      <c r="C3" s="158"/>
      <c r="D3" s="159"/>
      <c r="E3" s="159"/>
      <c r="F3" s="164"/>
      <c r="G3" s="165"/>
      <c r="H3" s="165"/>
      <c r="I3" s="166"/>
    </row>
    <row r="4" spans="1:9" ht="12.75">
      <c r="A4" s="153"/>
      <c r="B4" s="160"/>
      <c r="C4" s="161"/>
      <c r="D4" s="161"/>
      <c r="E4" s="161"/>
      <c r="F4" s="167"/>
      <c r="G4" s="168"/>
      <c r="H4" s="168"/>
      <c r="I4" s="169"/>
    </row>
    <row r="5" spans="1:9" ht="40.5" customHeight="1">
      <c r="A5" s="153"/>
      <c r="B5" s="7" t="s">
        <v>96</v>
      </c>
      <c r="C5" s="8" t="s">
        <v>18</v>
      </c>
      <c r="D5" s="8" t="s">
        <v>81</v>
      </c>
      <c r="E5" s="170" t="s">
        <v>97</v>
      </c>
      <c r="F5" s="7" t="s">
        <v>96</v>
      </c>
      <c r="G5" s="8" t="s">
        <v>18</v>
      </c>
      <c r="H5" s="8" t="s">
        <v>81</v>
      </c>
      <c r="I5" s="170" t="s">
        <v>97</v>
      </c>
    </row>
    <row r="6" spans="1:9" ht="14.25" customHeight="1">
      <c r="A6" s="154"/>
      <c r="B6" s="172" t="s">
        <v>82</v>
      </c>
      <c r="C6" s="173"/>
      <c r="D6" s="174"/>
      <c r="E6" s="171"/>
      <c r="F6" s="172" t="s">
        <v>82</v>
      </c>
      <c r="G6" s="173"/>
      <c r="H6" s="174"/>
      <c r="I6" s="171"/>
    </row>
    <row r="7" spans="1:9" ht="21" customHeight="1">
      <c r="A7" s="176" t="s">
        <v>98</v>
      </c>
      <c r="B7" s="177"/>
      <c r="C7" s="177"/>
      <c r="D7" s="177"/>
      <c r="E7" s="177"/>
      <c r="F7" s="177"/>
      <c r="G7" s="177"/>
      <c r="H7" s="177"/>
      <c r="I7" s="178"/>
    </row>
    <row r="8" spans="1:9" ht="12.75">
      <c r="A8" s="40" t="s">
        <v>83</v>
      </c>
      <c r="B8" s="41">
        <v>2</v>
      </c>
      <c r="C8" s="41">
        <v>2</v>
      </c>
      <c r="D8" s="41">
        <v>0</v>
      </c>
      <c r="E8" s="41">
        <f aca="true" t="shared" si="0" ref="E8:E13">SUM(B8:D8)</f>
        <v>4</v>
      </c>
      <c r="F8" s="41">
        <v>133</v>
      </c>
      <c r="G8" s="41">
        <v>53</v>
      </c>
      <c r="H8" s="41">
        <v>0</v>
      </c>
      <c r="I8" s="41">
        <f aca="true" t="shared" si="1" ref="I8:I19">SUM(F8:H8)</f>
        <v>186</v>
      </c>
    </row>
    <row r="9" spans="1:9" ht="12.75">
      <c r="A9" s="42" t="s">
        <v>84</v>
      </c>
      <c r="B9" s="43">
        <v>0</v>
      </c>
      <c r="C9" s="43">
        <v>1</v>
      </c>
      <c r="D9" s="43">
        <v>0</v>
      </c>
      <c r="E9" s="43">
        <f t="shared" si="0"/>
        <v>1</v>
      </c>
      <c r="F9" s="43">
        <v>0</v>
      </c>
      <c r="G9" s="43">
        <v>8</v>
      </c>
      <c r="H9" s="43">
        <v>0</v>
      </c>
      <c r="I9" s="43">
        <f t="shared" si="1"/>
        <v>8</v>
      </c>
    </row>
    <row r="10" spans="1:9" ht="12.75">
      <c r="A10" s="44" t="s">
        <v>85</v>
      </c>
      <c r="B10" s="45">
        <v>0</v>
      </c>
      <c r="C10" s="45">
        <v>2</v>
      </c>
      <c r="D10" s="45">
        <v>0</v>
      </c>
      <c r="E10" s="45">
        <f t="shared" si="0"/>
        <v>2</v>
      </c>
      <c r="F10" s="45">
        <v>0</v>
      </c>
      <c r="G10" s="45">
        <v>41</v>
      </c>
      <c r="H10" s="45">
        <v>0</v>
      </c>
      <c r="I10" s="45">
        <f t="shared" si="1"/>
        <v>41</v>
      </c>
    </row>
    <row r="11" spans="1:9" ht="12.75">
      <c r="A11" s="46" t="s">
        <v>86</v>
      </c>
      <c r="B11" s="47">
        <v>0</v>
      </c>
      <c r="C11" s="43">
        <v>0</v>
      </c>
      <c r="D11" s="43">
        <v>0</v>
      </c>
      <c r="E11" s="43">
        <f t="shared" si="0"/>
        <v>0</v>
      </c>
      <c r="F11" s="43">
        <v>0</v>
      </c>
      <c r="G11" s="43">
        <v>0</v>
      </c>
      <c r="H11" s="43">
        <v>0</v>
      </c>
      <c r="I11" s="43">
        <f t="shared" si="1"/>
        <v>0</v>
      </c>
    </row>
    <row r="12" spans="1:9" ht="12.75">
      <c r="A12" s="48" t="s">
        <v>87</v>
      </c>
      <c r="B12" s="49">
        <v>1</v>
      </c>
      <c r="C12" s="45">
        <v>0</v>
      </c>
      <c r="D12" s="45">
        <v>0</v>
      </c>
      <c r="E12" s="45">
        <f t="shared" si="0"/>
        <v>1</v>
      </c>
      <c r="F12" s="45">
        <v>15</v>
      </c>
      <c r="G12" s="45">
        <v>0</v>
      </c>
      <c r="H12" s="45">
        <v>0</v>
      </c>
      <c r="I12" s="45">
        <f t="shared" si="1"/>
        <v>15</v>
      </c>
    </row>
    <row r="13" spans="1:9" ht="12.75">
      <c r="A13" s="46" t="s">
        <v>88</v>
      </c>
      <c r="B13" s="47">
        <v>2</v>
      </c>
      <c r="C13" s="43">
        <v>0</v>
      </c>
      <c r="D13" s="43">
        <v>0</v>
      </c>
      <c r="E13" s="43">
        <f t="shared" si="0"/>
        <v>2</v>
      </c>
      <c r="F13" s="43">
        <v>35</v>
      </c>
      <c r="G13" s="43">
        <v>0</v>
      </c>
      <c r="H13" s="43">
        <v>0</v>
      </c>
      <c r="I13" s="43">
        <f t="shared" si="1"/>
        <v>35</v>
      </c>
    </row>
    <row r="14" spans="1:9" ht="12.75">
      <c r="A14" s="48" t="s">
        <v>89</v>
      </c>
      <c r="B14" s="49">
        <v>4</v>
      </c>
      <c r="C14" s="45">
        <v>0</v>
      </c>
      <c r="D14" s="45">
        <v>0</v>
      </c>
      <c r="E14" s="45">
        <f aca="true" t="shared" si="2" ref="E14:E19">SUM(B14:D14)</f>
        <v>4</v>
      </c>
      <c r="F14" s="45">
        <v>237</v>
      </c>
      <c r="G14" s="45">
        <v>0</v>
      </c>
      <c r="H14" s="45">
        <v>0</v>
      </c>
      <c r="I14" s="45">
        <f t="shared" si="1"/>
        <v>237</v>
      </c>
    </row>
    <row r="15" spans="1:9" ht="12.75">
      <c r="A15" s="46" t="s">
        <v>90</v>
      </c>
      <c r="B15" s="47">
        <v>0</v>
      </c>
      <c r="C15" s="43">
        <v>0</v>
      </c>
      <c r="D15" s="43">
        <v>0</v>
      </c>
      <c r="E15" s="43">
        <f t="shared" si="2"/>
        <v>0</v>
      </c>
      <c r="F15" s="43">
        <v>0</v>
      </c>
      <c r="G15" s="43">
        <v>0</v>
      </c>
      <c r="H15" s="43">
        <v>0</v>
      </c>
      <c r="I15" s="43">
        <f t="shared" si="1"/>
        <v>0</v>
      </c>
    </row>
    <row r="16" spans="1:9" ht="12.75">
      <c r="A16" s="48" t="s">
        <v>91</v>
      </c>
      <c r="B16" s="49">
        <v>2</v>
      </c>
      <c r="C16" s="45">
        <v>0</v>
      </c>
      <c r="D16" s="45">
        <v>0</v>
      </c>
      <c r="E16" s="45">
        <f t="shared" si="2"/>
        <v>2</v>
      </c>
      <c r="F16" s="45">
        <v>79</v>
      </c>
      <c r="G16" s="45">
        <v>0</v>
      </c>
      <c r="H16" s="45">
        <v>0</v>
      </c>
      <c r="I16" s="45">
        <f t="shared" si="1"/>
        <v>79</v>
      </c>
    </row>
    <row r="17" spans="1:9" ht="12.75">
      <c r="A17" s="46" t="s">
        <v>92</v>
      </c>
      <c r="B17" s="47">
        <v>1</v>
      </c>
      <c r="C17" s="43">
        <v>0</v>
      </c>
      <c r="D17" s="43">
        <v>0</v>
      </c>
      <c r="E17" s="43">
        <f t="shared" si="2"/>
        <v>1</v>
      </c>
      <c r="F17" s="43">
        <v>76</v>
      </c>
      <c r="G17" s="43">
        <v>0</v>
      </c>
      <c r="H17" s="43">
        <v>0</v>
      </c>
      <c r="I17" s="43">
        <f t="shared" si="1"/>
        <v>76</v>
      </c>
    </row>
    <row r="18" spans="1:9" ht="12.75">
      <c r="A18" s="48" t="s">
        <v>93</v>
      </c>
      <c r="B18" s="49">
        <v>3</v>
      </c>
      <c r="C18" s="45">
        <v>1</v>
      </c>
      <c r="D18" s="45">
        <v>0</v>
      </c>
      <c r="E18" s="45">
        <f t="shared" si="2"/>
        <v>4</v>
      </c>
      <c r="F18" s="45">
        <v>52</v>
      </c>
      <c r="G18" s="45">
        <v>48</v>
      </c>
      <c r="H18" s="45">
        <v>0</v>
      </c>
      <c r="I18" s="45">
        <f t="shared" si="1"/>
        <v>100</v>
      </c>
    </row>
    <row r="19" spans="1:9" ht="12.75">
      <c r="A19" s="46" t="s">
        <v>94</v>
      </c>
      <c r="B19" s="47">
        <v>3</v>
      </c>
      <c r="C19" s="43">
        <v>0</v>
      </c>
      <c r="D19" s="43">
        <v>1</v>
      </c>
      <c r="E19" s="43">
        <f t="shared" si="2"/>
        <v>4</v>
      </c>
      <c r="F19" s="43">
        <v>175</v>
      </c>
      <c r="G19" s="43">
        <v>0</v>
      </c>
      <c r="H19" s="43">
        <v>20</v>
      </c>
      <c r="I19" s="43">
        <f t="shared" si="1"/>
        <v>195</v>
      </c>
    </row>
    <row r="20" spans="1:9" ht="12.75">
      <c r="A20" s="50" t="s">
        <v>98</v>
      </c>
      <c r="B20" s="51">
        <f aca="true" t="shared" si="3" ref="B20:I20">SUM(B8:B19)</f>
        <v>18</v>
      </c>
      <c r="C20" s="51">
        <f t="shared" si="3"/>
        <v>6</v>
      </c>
      <c r="D20" s="51">
        <f t="shared" si="3"/>
        <v>1</v>
      </c>
      <c r="E20" s="51">
        <f t="shared" si="3"/>
        <v>25</v>
      </c>
      <c r="F20" s="51">
        <f t="shared" si="3"/>
        <v>802</v>
      </c>
      <c r="G20" s="51">
        <f t="shared" si="3"/>
        <v>150</v>
      </c>
      <c r="H20" s="51">
        <f t="shared" si="3"/>
        <v>20</v>
      </c>
      <c r="I20" s="51">
        <f t="shared" si="3"/>
        <v>972</v>
      </c>
    </row>
    <row r="21" spans="1:9" ht="21.75" customHeight="1">
      <c r="A21" s="176" t="s">
        <v>109</v>
      </c>
      <c r="B21" s="177"/>
      <c r="C21" s="177"/>
      <c r="D21" s="177"/>
      <c r="E21" s="177"/>
      <c r="F21" s="177"/>
      <c r="G21" s="177"/>
      <c r="H21" s="177"/>
      <c r="I21" s="178"/>
    </row>
    <row r="22" spans="1:9" ht="12.75">
      <c r="A22" s="40" t="s">
        <v>83</v>
      </c>
      <c r="B22" s="41">
        <v>2</v>
      </c>
      <c r="C22" s="41">
        <v>0</v>
      </c>
      <c r="D22" s="41">
        <v>1</v>
      </c>
      <c r="E22" s="41">
        <f aca="true" t="shared" si="4" ref="E22:E27">SUM(B22:D22)</f>
        <v>3</v>
      </c>
      <c r="F22" s="41">
        <v>84</v>
      </c>
      <c r="G22" s="41">
        <v>0</v>
      </c>
      <c r="H22" s="41">
        <v>30</v>
      </c>
      <c r="I22" s="41">
        <f aca="true" t="shared" si="5" ref="I22:I27">SUM(F22:H22)</f>
        <v>114</v>
      </c>
    </row>
    <row r="23" spans="1:9" ht="12.75">
      <c r="A23" s="42" t="s">
        <v>84</v>
      </c>
      <c r="B23" s="43">
        <v>2</v>
      </c>
      <c r="C23" s="43">
        <v>2</v>
      </c>
      <c r="D23" s="43">
        <v>3</v>
      </c>
      <c r="E23" s="43">
        <f t="shared" si="4"/>
        <v>7</v>
      </c>
      <c r="F23" s="43">
        <v>118</v>
      </c>
      <c r="G23" s="43">
        <v>54</v>
      </c>
      <c r="H23" s="43">
        <v>98</v>
      </c>
      <c r="I23" s="43">
        <f t="shared" si="5"/>
        <v>270</v>
      </c>
    </row>
    <row r="24" spans="1:9" ht="12.75">
      <c r="A24" s="44" t="s">
        <v>85</v>
      </c>
      <c r="B24" s="45"/>
      <c r="C24" s="45"/>
      <c r="D24" s="45"/>
      <c r="E24" s="45">
        <f t="shared" si="4"/>
        <v>0</v>
      </c>
      <c r="F24" s="45"/>
      <c r="G24" s="45"/>
      <c r="H24" s="45"/>
      <c r="I24" s="45">
        <f t="shared" si="5"/>
        <v>0</v>
      </c>
    </row>
    <row r="25" spans="1:9" ht="12.75">
      <c r="A25" s="46" t="s">
        <v>86</v>
      </c>
      <c r="B25" s="47"/>
      <c r="C25" s="43"/>
      <c r="D25" s="43"/>
      <c r="E25" s="43">
        <f t="shared" si="4"/>
        <v>0</v>
      </c>
      <c r="F25" s="43"/>
      <c r="G25" s="43"/>
      <c r="H25" s="43"/>
      <c r="I25" s="43">
        <f t="shared" si="5"/>
        <v>0</v>
      </c>
    </row>
    <row r="26" spans="1:9" ht="12.75">
      <c r="A26" s="48" t="s">
        <v>87</v>
      </c>
      <c r="B26" s="49"/>
      <c r="C26" s="45"/>
      <c r="D26" s="45"/>
      <c r="E26" s="45">
        <f t="shared" si="4"/>
        <v>0</v>
      </c>
      <c r="F26" s="45"/>
      <c r="G26" s="45"/>
      <c r="H26" s="45"/>
      <c r="I26" s="45">
        <f t="shared" si="5"/>
        <v>0</v>
      </c>
    </row>
    <row r="27" spans="1:9" ht="12.75">
      <c r="A27" s="46" t="s">
        <v>88</v>
      </c>
      <c r="B27" s="47"/>
      <c r="C27" s="43"/>
      <c r="D27" s="43"/>
      <c r="E27" s="43">
        <f t="shared" si="4"/>
        <v>0</v>
      </c>
      <c r="F27" s="43"/>
      <c r="G27" s="43"/>
      <c r="H27" s="43"/>
      <c r="I27" s="43">
        <f t="shared" si="5"/>
        <v>0</v>
      </c>
    </row>
    <row r="28" spans="1:9" ht="12.75">
      <c r="A28" s="48" t="s">
        <v>89</v>
      </c>
      <c r="B28" s="49"/>
      <c r="C28" s="45"/>
      <c r="D28" s="45"/>
      <c r="E28" s="45">
        <f aca="true" t="shared" si="6" ref="E28:E33">SUM(B28:D28)</f>
        <v>0</v>
      </c>
      <c r="F28" s="45"/>
      <c r="G28" s="45"/>
      <c r="H28" s="45"/>
      <c r="I28" s="45">
        <f aca="true" t="shared" si="7" ref="I28:I33">SUM(F28:H28)</f>
        <v>0</v>
      </c>
    </row>
    <row r="29" spans="1:9" ht="12.75">
      <c r="A29" s="46" t="s">
        <v>90</v>
      </c>
      <c r="B29" s="47"/>
      <c r="C29" s="43"/>
      <c r="D29" s="43"/>
      <c r="E29" s="43">
        <f t="shared" si="6"/>
        <v>0</v>
      </c>
      <c r="F29" s="43"/>
      <c r="G29" s="43"/>
      <c r="H29" s="43"/>
      <c r="I29" s="43">
        <f t="shared" si="7"/>
        <v>0</v>
      </c>
    </row>
    <row r="30" spans="1:9" ht="12.75">
      <c r="A30" s="48" t="s">
        <v>91</v>
      </c>
      <c r="B30" s="49"/>
      <c r="C30" s="45"/>
      <c r="D30" s="45"/>
      <c r="E30" s="45">
        <f t="shared" si="6"/>
        <v>0</v>
      </c>
      <c r="F30" s="45"/>
      <c r="G30" s="45"/>
      <c r="H30" s="45"/>
      <c r="I30" s="45">
        <f t="shared" si="7"/>
        <v>0</v>
      </c>
    </row>
    <row r="31" spans="1:9" ht="12.75">
      <c r="A31" s="46" t="s">
        <v>92</v>
      </c>
      <c r="B31" s="47"/>
      <c r="C31" s="43"/>
      <c r="D31" s="43"/>
      <c r="E31" s="43">
        <f t="shared" si="6"/>
        <v>0</v>
      </c>
      <c r="F31" s="43"/>
      <c r="G31" s="43"/>
      <c r="H31" s="43"/>
      <c r="I31" s="43">
        <f t="shared" si="7"/>
        <v>0</v>
      </c>
    </row>
    <row r="32" spans="1:9" ht="12.75">
      <c r="A32" s="48" t="s">
        <v>93</v>
      </c>
      <c r="B32" s="49"/>
      <c r="C32" s="45"/>
      <c r="D32" s="45"/>
      <c r="E32" s="45">
        <f t="shared" si="6"/>
        <v>0</v>
      </c>
      <c r="F32" s="45"/>
      <c r="G32" s="45"/>
      <c r="H32" s="45"/>
      <c r="I32" s="45">
        <f t="shared" si="7"/>
        <v>0</v>
      </c>
    </row>
    <row r="33" spans="1:9" ht="12.75">
      <c r="A33" s="46" t="s">
        <v>94</v>
      </c>
      <c r="B33" s="47"/>
      <c r="C33" s="43"/>
      <c r="D33" s="43"/>
      <c r="E33" s="43">
        <f t="shared" si="6"/>
        <v>0</v>
      </c>
      <c r="F33" s="43"/>
      <c r="G33" s="43"/>
      <c r="H33" s="43"/>
      <c r="I33" s="43">
        <f t="shared" si="7"/>
        <v>0</v>
      </c>
    </row>
    <row r="34" spans="1:9" ht="12.75">
      <c r="A34" s="50" t="s">
        <v>109</v>
      </c>
      <c r="B34" s="51">
        <f>SUM(B22:B33)</f>
        <v>4</v>
      </c>
      <c r="C34" s="51">
        <f aca="true" t="shared" si="8" ref="C34:I34">SUM(C22:C33)</f>
        <v>2</v>
      </c>
      <c r="D34" s="51">
        <f t="shared" si="8"/>
        <v>4</v>
      </c>
      <c r="E34" s="51">
        <f t="shared" si="8"/>
        <v>10</v>
      </c>
      <c r="F34" s="51">
        <f t="shared" si="8"/>
        <v>202</v>
      </c>
      <c r="G34" s="51">
        <f t="shared" si="8"/>
        <v>54</v>
      </c>
      <c r="H34" s="51">
        <f t="shared" si="8"/>
        <v>128</v>
      </c>
      <c r="I34" s="51">
        <f t="shared" si="8"/>
        <v>384</v>
      </c>
    </row>
    <row r="35" spans="1:9" ht="17.25" customHeight="1">
      <c r="A35" s="175" t="s">
        <v>100</v>
      </c>
      <c r="B35" s="175"/>
      <c r="C35" s="175"/>
      <c r="D35" s="175"/>
      <c r="E35" s="175"/>
      <c r="F35" s="175"/>
      <c r="G35" s="175"/>
      <c r="H35" s="175"/>
      <c r="I35" s="175"/>
    </row>
  </sheetData>
  <mergeCells count="11">
    <mergeCell ref="A35:I35"/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Roman,Dőlt"12.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85" zoomScaleNormal="85" workbookViewId="0" topLeftCell="A1">
      <pane xSplit="6" topLeftCell="G1" activePane="topRight" state="frozen"/>
      <selection pane="topLeft" activeCell="K8" sqref="K8"/>
      <selection pane="topRight" activeCell="K8" sqref="K8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1" customWidth="1"/>
    <col min="15" max="15" width="15.33203125" style="1" customWidth="1"/>
    <col min="16" max="16384" width="9.33203125" style="2" customWidth="1"/>
  </cols>
  <sheetData>
    <row r="1" spans="1:6" ht="22.5" customHeight="1">
      <c r="A1" s="109" t="s">
        <v>30</v>
      </c>
      <c r="B1" s="109"/>
      <c r="C1" s="109"/>
      <c r="D1" s="109"/>
      <c r="E1" s="109"/>
      <c r="F1" s="109"/>
    </row>
    <row r="2" spans="1:6" ht="22.5" customHeight="1">
      <c r="A2" s="109" t="s">
        <v>17</v>
      </c>
      <c r="B2" s="109"/>
      <c r="C2" s="109"/>
      <c r="D2" s="109"/>
      <c r="E2" s="109"/>
      <c r="F2" s="109"/>
    </row>
    <row r="3" spans="1:6" ht="22.5" customHeight="1">
      <c r="A3" s="110" t="s">
        <v>110</v>
      </c>
      <c r="B3" s="110"/>
      <c r="C3" s="110"/>
      <c r="D3" s="110"/>
      <c r="E3" s="110"/>
      <c r="F3" s="110"/>
    </row>
    <row r="4" spans="2:6" ht="12.75">
      <c r="B4" s="31"/>
      <c r="C4" s="3"/>
      <c r="D4" s="32"/>
      <c r="E4" s="32"/>
      <c r="F4" s="32"/>
    </row>
    <row r="5" spans="1:6" ht="19.5" customHeight="1">
      <c r="A5" s="119" t="s">
        <v>22</v>
      </c>
      <c r="B5" s="114" t="s">
        <v>65</v>
      </c>
      <c r="C5" s="115"/>
      <c r="D5" s="115"/>
      <c r="E5" s="115"/>
      <c r="F5" s="116"/>
    </row>
    <row r="6" spans="1:6" ht="19.5" customHeight="1">
      <c r="A6" s="119"/>
      <c r="B6" s="117" t="s">
        <v>1</v>
      </c>
      <c r="C6" s="111" t="s">
        <v>21</v>
      </c>
      <c r="D6" s="112"/>
      <c r="E6" s="112"/>
      <c r="F6" s="113"/>
    </row>
    <row r="7" spans="1:17" ht="33" customHeight="1">
      <c r="A7" s="119"/>
      <c r="B7" s="118"/>
      <c r="C7" s="119" t="s">
        <v>26</v>
      </c>
      <c r="D7" s="119"/>
      <c r="E7" s="119" t="s">
        <v>25</v>
      </c>
      <c r="F7" s="119"/>
      <c r="P7" s="2" t="s">
        <v>56</v>
      </c>
      <c r="Q7" s="2" t="s">
        <v>29</v>
      </c>
    </row>
    <row r="8" spans="1:6" ht="12.75">
      <c r="A8" s="119"/>
      <c r="B8" s="33" t="s">
        <v>23</v>
      </c>
      <c r="C8" s="33" t="s">
        <v>23</v>
      </c>
      <c r="D8" s="33" t="s">
        <v>24</v>
      </c>
      <c r="E8" s="33" t="s">
        <v>23</v>
      </c>
      <c r="F8" s="33" t="s">
        <v>24</v>
      </c>
    </row>
    <row r="9" spans="1:17" s="5" customFormat="1" ht="20.25" customHeight="1">
      <c r="A9" s="13" t="s">
        <v>2</v>
      </c>
      <c r="B9" s="58">
        <f>'[3]kirendeltségek'!C203</f>
        <v>1931</v>
      </c>
      <c r="C9" s="58">
        <f aca="true" t="shared" si="0" ref="C9:C28">B9-P9</f>
        <v>116</v>
      </c>
      <c r="D9" s="91">
        <f aca="true" t="shared" si="1" ref="D9:D28">B9/P9*100-100</f>
        <v>6.391184573002761</v>
      </c>
      <c r="E9" s="58">
        <f aca="true" t="shared" si="2" ref="E9:E28">B9-Q9</f>
        <v>34</v>
      </c>
      <c r="F9" s="91">
        <f aca="true" t="shared" si="3" ref="F9:F28">B9/Q9*100-100</f>
        <v>1.7923036373220782</v>
      </c>
      <c r="G9" s="1"/>
      <c r="H9" s="1"/>
      <c r="I9" s="1"/>
      <c r="J9" s="1"/>
      <c r="K9" s="1"/>
      <c r="L9" s="1"/>
      <c r="M9" s="1"/>
      <c r="N9" s="1"/>
      <c r="O9" s="1"/>
      <c r="P9" s="36">
        <f>'[3]kirendeltségek'!B203</f>
        <v>1815</v>
      </c>
      <c r="Q9" s="36">
        <f>'[3]kirendeltségek'!C169</f>
        <v>1897</v>
      </c>
    </row>
    <row r="10" spans="1:17" ht="20.25" customHeight="1">
      <c r="A10" s="4" t="s">
        <v>3</v>
      </c>
      <c r="B10" s="34">
        <f>'[3]kirendeltségek'!C204</f>
        <v>470</v>
      </c>
      <c r="C10" s="34">
        <f t="shared" si="0"/>
        <v>-23</v>
      </c>
      <c r="D10" s="35">
        <f t="shared" si="1"/>
        <v>-4.665314401622723</v>
      </c>
      <c r="E10" s="34">
        <f t="shared" si="2"/>
        <v>56</v>
      </c>
      <c r="F10" s="35">
        <f t="shared" si="3"/>
        <v>13.526570048309168</v>
      </c>
      <c r="P10" s="37">
        <f>'[3]kirendeltségek'!B204</f>
        <v>493</v>
      </c>
      <c r="Q10" s="37">
        <f>'[3]kirendeltségek'!C170</f>
        <v>414</v>
      </c>
    </row>
    <row r="11" spans="1:17" s="5" customFormat="1" ht="20.25" customHeight="1">
      <c r="A11" s="13" t="s">
        <v>4</v>
      </c>
      <c r="B11" s="58">
        <f>'[3]kirendeltségek'!C205</f>
        <v>967</v>
      </c>
      <c r="C11" s="58">
        <f t="shared" si="0"/>
        <v>7</v>
      </c>
      <c r="D11" s="91">
        <f t="shared" si="1"/>
        <v>0.7291666666666714</v>
      </c>
      <c r="E11" s="58">
        <f t="shared" si="2"/>
        <v>4</v>
      </c>
      <c r="F11" s="91">
        <f t="shared" si="3"/>
        <v>0.41536863966771875</v>
      </c>
      <c r="G11" s="1"/>
      <c r="H11" s="1"/>
      <c r="I11" s="1"/>
      <c r="J11" s="1"/>
      <c r="K11" s="1"/>
      <c r="L11" s="1"/>
      <c r="M11" s="1"/>
      <c r="N11" s="1"/>
      <c r="O11" s="1"/>
      <c r="P11" s="38">
        <f>'[3]kirendeltségek'!B205</f>
        <v>960</v>
      </c>
      <c r="Q11" s="38">
        <f>'[3]kirendeltségek'!C171</f>
        <v>963</v>
      </c>
    </row>
    <row r="12" spans="1:17" ht="20.25" customHeight="1">
      <c r="A12" s="4" t="s">
        <v>5</v>
      </c>
      <c r="B12" s="34">
        <f>'[3]kirendeltségek'!C206</f>
        <v>248</v>
      </c>
      <c r="C12" s="34">
        <f t="shared" si="0"/>
        <v>18</v>
      </c>
      <c r="D12" s="35">
        <f t="shared" si="1"/>
        <v>7.826086956521735</v>
      </c>
      <c r="E12" s="34">
        <f t="shared" si="2"/>
        <v>35</v>
      </c>
      <c r="F12" s="35">
        <f t="shared" si="3"/>
        <v>16.431924882629104</v>
      </c>
      <c r="P12" s="37">
        <f>'[3]kirendeltségek'!B206</f>
        <v>230</v>
      </c>
      <c r="Q12" s="37">
        <f>'[3]kirendeltségek'!C172</f>
        <v>213</v>
      </c>
    </row>
    <row r="13" spans="1:17" s="5" customFormat="1" ht="20.25" customHeight="1">
      <c r="A13" s="13" t="s">
        <v>6</v>
      </c>
      <c r="B13" s="58">
        <f>'[3]kirendeltségek'!C207</f>
        <v>458</v>
      </c>
      <c r="C13" s="58">
        <f t="shared" si="0"/>
        <v>20</v>
      </c>
      <c r="D13" s="91">
        <f t="shared" si="1"/>
        <v>4.5662100456621175</v>
      </c>
      <c r="E13" s="58">
        <f t="shared" si="2"/>
        <v>110</v>
      </c>
      <c r="F13" s="91">
        <f t="shared" si="3"/>
        <v>31.609195402298838</v>
      </c>
      <c r="G13" s="1"/>
      <c r="H13" s="1"/>
      <c r="I13" s="1"/>
      <c r="J13" s="1"/>
      <c r="K13" s="1"/>
      <c r="L13" s="1"/>
      <c r="M13" s="1"/>
      <c r="N13" s="1"/>
      <c r="O13" s="1"/>
      <c r="P13" s="38">
        <f>'[3]kirendeltségek'!B207</f>
        <v>438</v>
      </c>
      <c r="Q13" s="38">
        <f>'[3]kirendeltségek'!C173</f>
        <v>348</v>
      </c>
    </row>
    <row r="14" spans="1:17" ht="20.25" customHeight="1">
      <c r="A14" s="4" t="s">
        <v>7</v>
      </c>
      <c r="B14" s="34">
        <f>'[3]kirendeltségek'!C208</f>
        <v>890</v>
      </c>
      <c r="C14" s="34">
        <f t="shared" si="0"/>
        <v>-25</v>
      </c>
      <c r="D14" s="35">
        <f t="shared" si="1"/>
        <v>-2.7322404371584668</v>
      </c>
      <c r="E14" s="34">
        <f t="shared" si="2"/>
        <v>18</v>
      </c>
      <c r="F14" s="35">
        <f t="shared" si="3"/>
        <v>2.064220183486242</v>
      </c>
      <c r="P14" s="37">
        <f>'[3]kirendeltségek'!B208</f>
        <v>915</v>
      </c>
      <c r="Q14" s="37">
        <f>'[3]kirendeltségek'!C174</f>
        <v>872</v>
      </c>
    </row>
    <row r="15" spans="1:17" s="5" customFormat="1" ht="20.25" customHeight="1">
      <c r="A15" s="13" t="s">
        <v>8</v>
      </c>
      <c r="B15" s="58">
        <f>'[3]kirendeltségek'!C209</f>
        <v>343</v>
      </c>
      <c r="C15" s="58">
        <f t="shared" si="0"/>
        <v>25</v>
      </c>
      <c r="D15" s="91">
        <f t="shared" si="1"/>
        <v>7.861635220125791</v>
      </c>
      <c r="E15" s="58">
        <f t="shared" si="2"/>
        <v>1</v>
      </c>
      <c r="F15" s="91">
        <f t="shared" si="3"/>
        <v>0.29239766081872176</v>
      </c>
      <c r="G15" s="1"/>
      <c r="H15" s="1"/>
      <c r="I15" s="1"/>
      <c r="J15" s="1"/>
      <c r="K15" s="1"/>
      <c r="L15" s="1"/>
      <c r="M15" s="1"/>
      <c r="N15" s="1"/>
      <c r="O15" s="1"/>
      <c r="P15" s="38">
        <f>'[3]kirendeltségek'!B209</f>
        <v>318</v>
      </c>
      <c r="Q15" s="38">
        <f>'[3]kirendeltségek'!C175</f>
        <v>342</v>
      </c>
    </row>
    <row r="16" spans="1:17" ht="20.25" customHeight="1">
      <c r="A16" s="4" t="s">
        <v>9</v>
      </c>
      <c r="B16" s="34">
        <f>'[3]kirendeltségek'!C210</f>
        <v>569</v>
      </c>
      <c r="C16" s="34">
        <f t="shared" si="0"/>
        <v>24</v>
      </c>
      <c r="D16" s="35">
        <f t="shared" si="1"/>
        <v>4.403669724770637</v>
      </c>
      <c r="E16" s="34">
        <f t="shared" si="2"/>
        <v>60</v>
      </c>
      <c r="F16" s="35">
        <f t="shared" si="3"/>
        <v>11.787819253438101</v>
      </c>
      <c r="P16" s="37">
        <f>'[3]kirendeltségek'!B210</f>
        <v>545</v>
      </c>
      <c r="Q16" s="37">
        <f>'[3]kirendeltségek'!C176</f>
        <v>509</v>
      </c>
    </row>
    <row r="17" spans="1:17" s="5" customFormat="1" ht="20.25" customHeight="1">
      <c r="A17" s="13" t="s">
        <v>10</v>
      </c>
      <c r="B17" s="58">
        <f>'[3]kirendeltségek'!C211</f>
        <v>673</v>
      </c>
      <c r="C17" s="58">
        <f t="shared" si="0"/>
        <v>22</v>
      </c>
      <c r="D17" s="91">
        <f t="shared" si="1"/>
        <v>3.379416282642083</v>
      </c>
      <c r="E17" s="58">
        <f t="shared" si="2"/>
        <v>19</v>
      </c>
      <c r="F17" s="91">
        <f t="shared" si="3"/>
        <v>2.905198776758411</v>
      </c>
      <c r="G17" s="1"/>
      <c r="H17" s="1"/>
      <c r="I17" s="1"/>
      <c r="J17" s="1"/>
      <c r="K17" s="1"/>
      <c r="L17" s="1"/>
      <c r="M17" s="1"/>
      <c r="N17" s="1"/>
      <c r="O17" s="1"/>
      <c r="P17" s="38">
        <f>'[3]kirendeltségek'!B211</f>
        <v>651</v>
      </c>
      <c r="Q17" s="38">
        <f>'[3]kirendeltségek'!C177</f>
        <v>654</v>
      </c>
    </row>
    <row r="18" spans="1:17" ht="20.25" customHeight="1">
      <c r="A18" s="4" t="s">
        <v>11</v>
      </c>
      <c r="B18" s="34">
        <f>'[3]kirendeltségek'!C212</f>
        <v>563</v>
      </c>
      <c r="C18" s="34">
        <f t="shared" si="0"/>
        <v>3</v>
      </c>
      <c r="D18" s="35">
        <f t="shared" si="1"/>
        <v>0.5357142857142776</v>
      </c>
      <c r="E18" s="34">
        <f t="shared" si="2"/>
        <v>37</v>
      </c>
      <c r="F18" s="35">
        <f t="shared" si="3"/>
        <v>7.034220532319395</v>
      </c>
      <c r="P18" s="37">
        <f>'[3]kirendeltségek'!B212</f>
        <v>560</v>
      </c>
      <c r="Q18" s="37">
        <f>'[3]kirendeltségek'!C178</f>
        <v>526</v>
      </c>
    </row>
    <row r="19" spans="1:17" s="5" customFormat="1" ht="20.25" customHeight="1">
      <c r="A19" s="13" t="s">
        <v>12</v>
      </c>
      <c r="B19" s="58">
        <f>'[3]kirendeltségek'!C213</f>
        <v>417</v>
      </c>
      <c r="C19" s="58">
        <f t="shared" si="0"/>
        <v>29</v>
      </c>
      <c r="D19" s="91">
        <f t="shared" si="1"/>
        <v>7.4742268041237025</v>
      </c>
      <c r="E19" s="58">
        <f t="shared" si="2"/>
        <v>77</v>
      </c>
      <c r="F19" s="91">
        <f t="shared" si="3"/>
        <v>22.64705882352942</v>
      </c>
      <c r="G19" s="1"/>
      <c r="H19" s="1"/>
      <c r="I19" s="1"/>
      <c r="J19" s="1"/>
      <c r="K19" s="1"/>
      <c r="L19" s="1"/>
      <c r="M19" s="1"/>
      <c r="N19" s="1"/>
      <c r="O19" s="1"/>
      <c r="P19" s="38">
        <f>'[3]kirendeltségek'!B213</f>
        <v>388</v>
      </c>
      <c r="Q19" s="38">
        <f>'[3]kirendeltségek'!C179</f>
        <v>340</v>
      </c>
    </row>
    <row r="20" spans="1:17" ht="20.25" customHeight="1">
      <c r="A20" s="4" t="s">
        <v>13</v>
      </c>
      <c r="B20" s="34">
        <f>'[3]kirendeltségek'!C214</f>
        <v>172</v>
      </c>
      <c r="C20" s="34">
        <f t="shared" si="0"/>
        <v>6</v>
      </c>
      <c r="D20" s="35">
        <f t="shared" si="1"/>
        <v>3.6144578313252964</v>
      </c>
      <c r="E20" s="34">
        <f t="shared" si="2"/>
        <v>18</v>
      </c>
      <c r="F20" s="35">
        <f t="shared" si="3"/>
        <v>11.688311688311686</v>
      </c>
      <c r="P20" s="37">
        <f>'[3]kirendeltségek'!B214</f>
        <v>166</v>
      </c>
      <c r="Q20" s="37">
        <f>'[3]kirendeltségek'!C180</f>
        <v>154</v>
      </c>
    </row>
    <row r="21" spans="1:17" s="5" customFormat="1" ht="20.25" customHeight="1">
      <c r="A21" s="13" t="s">
        <v>14</v>
      </c>
      <c r="B21" s="58">
        <f>'[3]kirendeltségek'!C215</f>
        <v>178</v>
      </c>
      <c r="C21" s="58">
        <f t="shared" si="0"/>
        <v>4</v>
      </c>
      <c r="D21" s="91">
        <f t="shared" si="1"/>
        <v>2.2988505747126453</v>
      </c>
      <c r="E21" s="58">
        <f t="shared" si="2"/>
        <v>12</v>
      </c>
      <c r="F21" s="91">
        <f t="shared" si="3"/>
        <v>7.228915662650607</v>
      </c>
      <c r="G21" s="1"/>
      <c r="H21" s="1"/>
      <c r="I21" s="1"/>
      <c r="J21" s="1"/>
      <c r="K21" s="1"/>
      <c r="L21" s="1"/>
      <c r="M21" s="1"/>
      <c r="N21" s="1"/>
      <c r="O21" s="1"/>
      <c r="P21" s="38">
        <f>'[3]kirendeltségek'!B215</f>
        <v>174</v>
      </c>
      <c r="Q21" s="38">
        <f>'[3]kirendeltségek'!C181</f>
        <v>166</v>
      </c>
    </row>
    <row r="22" spans="1:17" ht="20.25" customHeight="1">
      <c r="A22" s="4" t="s">
        <v>15</v>
      </c>
      <c r="B22" s="34">
        <f>'[3]kirendeltségek'!C216</f>
        <v>151</v>
      </c>
      <c r="C22" s="34">
        <f t="shared" si="0"/>
        <v>-19</v>
      </c>
      <c r="D22" s="35">
        <f t="shared" si="1"/>
        <v>-11.176470588235304</v>
      </c>
      <c r="E22" s="34">
        <f t="shared" si="2"/>
        <v>-12</v>
      </c>
      <c r="F22" s="35">
        <f t="shared" si="3"/>
        <v>-7.361963190184056</v>
      </c>
      <c r="P22" s="37">
        <f>'[3]kirendeltségek'!B216</f>
        <v>170</v>
      </c>
      <c r="Q22" s="37">
        <f>'[3]kirendeltségek'!C182</f>
        <v>163</v>
      </c>
    </row>
    <row r="23" spans="1:17" s="5" customFormat="1" ht="20.25" customHeight="1">
      <c r="A23" s="13" t="s">
        <v>16</v>
      </c>
      <c r="B23" s="58">
        <f>'[3]kirendeltségek'!C217</f>
        <v>231</v>
      </c>
      <c r="C23" s="58">
        <f t="shared" si="0"/>
        <v>16</v>
      </c>
      <c r="D23" s="91">
        <f t="shared" si="1"/>
        <v>7.441860465116278</v>
      </c>
      <c r="E23" s="58">
        <f t="shared" si="2"/>
        <v>50</v>
      </c>
      <c r="F23" s="91">
        <f t="shared" si="3"/>
        <v>27.62430939226519</v>
      </c>
      <c r="G23" s="1"/>
      <c r="H23" s="1"/>
      <c r="I23" s="1"/>
      <c r="J23" s="1"/>
      <c r="K23" s="1"/>
      <c r="L23" s="1"/>
      <c r="M23" s="1"/>
      <c r="N23" s="1"/>
      <c r="O23" s="1"/>
      <c r="P23" s="38">
        <f>'[3]kirendeltségek'!B217</f>
        <v>215</v>
      </c>
      <c r="Q23" s="38">
        <f>'[3]kirendeltségek'!C183</f>
        <v>181</v>
      </c>
    </row>
    <row r="24" spans="1:17" s="1" customFormat="1" ht="34.5" customHeight="1">
      <c r="A24" s="92" t="s">
        <v>17</v>
      </c>
      <c r="B24" s="93">
        <f>SUM(B9:B23)</f>
        <v>8261</v>
      </c>
      <c r="C24" s="93">
        <f t="shared" si="0"/>
        <v>223</v>
      </c>
      <c r="D24" s="94">
        <f t="shared" si="1"/>
        <v>2.774321970639477</v>
      </c>
      <c r="E24" s="93">
        <f t="shared" si="2"/>
        <v>519</v>
      </c>
      <c r="F24" s="94">
        <f t="shared" si="3"/>
        <v>6.703694135882216</v>
      </c>
      <c r="P24" s="39">
        <f>SUM(P9:P23)</f>
        <v>8038</v>
      </c>
      <c r="Q24" s="39">
        <f>'[3]kirendeltségek'!C184</f>
        <v>7742</v>
      </c>
    </row>
    <row r="25" spans="1:17" ht="26.25" customHeight="1">
      <c r="A25" s="13" t="s">
        <v>19</v>
      </c>
      <c r="B25" s="58">
        <f>'[3]kirendeltségek'!C225</f>
        <v>2370</v>
      </c>
      <c r="C25" s="58">
        <f t="shared" si="0"/>
        <v>-11</v>
      </c>
      <c r="D25" s="91">
        <f t="shared" si="1"/>
        <v>-0.4619907601847899</v>
      </c>
      <c r="E25" s="58">
        <f t="shared" si="2"/>
        <v>171</v>
      </c>
      <c r="F25" s="91">
        <f t="shared" si="3"/>
        <v>7.7762619372442146</v>
      </c>
      <c r="P25" s="90">
        <f>'[3]kirendeltségek'!B225</f>
        <v>2381</v>
      </c>
      <c r="Q25" s="90">
        <f>'[3]kirendeltségek'!C191</f>
        <v>2199</v>
      </c>
    </row>
    <row r="26" spans="1:17" ht="21" customHeight="1">
      <c r="A26" s="4" t="s">
        <v>20</v>
      </c>
      <c r="B26" s="34">
        <f>'[3]kirendeltségek'!C232</f>
        <v>2085</v>
      </c>
      <c r="C26" s="34">
        <f t="shared" si="0"/>
        <v>103</v>
      </c>
      <c r="D26" s="35">
        <f t="shared" si="1"/>
        <v>5.196770938446022</v>
      </c>
      <c r="E26" s="34">
        <f t="shared" si="2"/>
        <v>130</v>
      </c>
      <c r="F26" s="35">
        <f t="shared" si="3"/>
        <v>6.649616368286445</v>
      </c>
      <c r="P26" s="90">
        <f>'[3]kirendeltségek'!B232</f>
        <v>1982</v>
      </c>
      <c r="Q26" s="90">
        <f>'[3]kirendeltségek'!C198</f>
        <v>1955</v>
      </c>
    </row>
    <row r="27" spans="1:17" ht="21.75" customHeight="1">
      <c r="A27" s="13" t="s">
        <v>104</v>
      </c>
      <c r="B27" s="58">
        <f>'[3]kirendeltségek'!C233</f>
        <v>12716</v>
      </c>
      <c r="C27" s="58">
        <f t="shared" si="0"/>
        <v>315</v>
      </c>
      <c r="D27" s="91">
        <f t="shared" si="1"/>
        <v>2.540117732440933</v>
      </c>
      <c r="E27" s="58">
        <f t="shared" si="2"/>
        <v>820</v>
      </c>
      <c r="F27" s="91">
        <f t="shared" si="3"/>
        <v>6.893073301950238</v>
      </c>
      <c r="P27" s="90">
        <f>'[3]kirendeltségek'!B233</f>
        <v>12401</v>
      </c>
      <c r="Q27" s="90">
        <f>'[3]kirendeltségek'!C199</f>
        <v>11896</v>
      </c>
    </row>
    <row r="28" spans="1:17" ht="23.25" customHeight="1">
      <c r="A28" s="95" t="s">
        <v>105</v>
      </c>
      <c r="B28" s="96">
        <f>'[3]kirendeltségek'!C234</f>
        <v>61013</v>
      </c>
      <c r="C28" s="96">
        <f t="shared" si="0"/>
        <v>1707</v>
      </c>
      <c r="D28" s="97">
        <f t="shared" si="1"/>
        <v>2.878292246990185</v>
      </c>
      <c r="E28" s="96">
        <f t="shared" si="2"/>
        <v>4975</v>
      </c>
      <c r="F28" s="97">
        <f t="shared" si="3"/>
        <v>8.87790427923909</v>
      </c>
      <c r="P28" s="90">
        <f>'[3]kirendeltségek'!B234</f>
        <v>59306</v>
      </c>
      <c r="Q28" s="90">
        <f>'[3]kirendeltségek'!C200</f>
        <v>56038</v>
      </c>
    </row>
    <row r="29" spans="1:6" ht="17.25" customHeight="1">
      <c r="A29" s="108" t="s">
        <v>100</v>
      </c>
      <c r="B29" s="108"/>
      <c r="C29" s="108"/>
      <c r="D29" s="108"/>
      <c r="E29" s="108"/>
      <c r="F29" s="108"/>
    </row>
  </sheetData>
  <mergeCells count="10">
    <mergeCell ref="A29:F29"/>
    <mergeCell ref="A1:F1"/>
    <mergeCell ref="A3:F3"/>
    <mergeCell ref="A2:F2"/>
    <mergeCell ref="C6:F6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7"/>
  <sheetViews>
    <sheetView zoomScale="85" zoomScaleNormal="85" workbookViewId="0" topLeftCell="A1">
      <pane xSplit="4" topLeftCell="E1" activePane="topRight" state="frozen"/>
      <selection pane="topLeft" activeCell="D14" sqref="D14"/>
      <selection pane="topRight" activeCell="D14" sqref="D14"/>
    </sheetView>
  </sheetViews>
  <sheetFormatPr defaultColWidth="9.33203125" defaultRowHeight="12.75"/>
  <cols>
    <col min="1" max="1" width="46.66015625" style="52" customWidth="1"/>
    <col min="2" max="2" width="17.83203125" style="52" customWidth="1"/>
    <col min="3" max="3" width="18.83203125" style="52" customWidth="1"/>
    <col min="4" max="4" width="17.83203125" style="52" customWidth="1"/>
    <col min="5" max="5" width="11.5" style="52" customWidth="1"/>
    <col min="6" max="6" width="5.33203125" style="52" customWidth="1"/>
    <col min="7" max="10" width="12" style="52" customWidth="1"/>
    <col min="11" max="11" width="17.16015625" style="52" customWidth="1"/>
    <col min="12" max="14" width="12" style="52" customWidth="1"/>
    <col min="15" max="15" width="15.33203125" style="52" customWidth="1"/>
    <col min="16" max="16384" width="12" style="52" customWidth="1"/>
  </cols>
  <sheetData>
    <row r="1" spans="1:4" ht="23.25" customHeight="1">
      <c r="A1" s="122" t="s">
        <v>31</v>
      </c>
      <c r="B1" s="122"/>
      <c r="C1" s="122"/>
      <c r="D1" s="122"/>
    </row>
    <row r="2" spans="1:6" ht="17.25" customHeight="1">
      <c r="A2" s="109" t="s">
        <v>61</v>
      </c>
      <c r="B2" s="109"/>
      <c r="C2" s="109"/>
      <c r="D2" s="109"/>
      <c r="E2" s="30"/>
      <c r="F2" s="30"/>
    </row>
    <row r="3" spans="1:4" ht="15.75" customHeight="1">
      <c r="A3" s="123" t="s">
        <v>110</v>
      </c>
      <c r="B3" s="124"/>
      <c r="C3" s="124"/>
      <c r="D3" s="124"/>
    </row>
    <row r="4" spans="1:3" ht="9" customHeight="1">
      <c r="A4" s="22"/>
      <c r="B4" s="22"/>
      <c r="C4" s="22"/>
    </row>
    <row r="5" spans="1:4" ht="21" customHeight="1">
      <c r="A5" s="107" t="s">
        <v>32</v>
      </c>
      <c r="B5" s="125" t="s">
        <v>33</v>
      </c>
      <c r="C5" s="128" t="s">
        <v>34</v>
      </c>
      <c r="D5" s="106"/>
    </row>
    <row r="6" spans="1:4" ht="28.5" customHeight="1">
      <c r="A6" s="104"/>
      <c r="B6" s="126"/>
      <c r="C6" s="125" t="s">
        <v>64</v>
      </c>
      <c r="D6" s="125" t="s">
        <v>35</v>
      </c>
    </row>
    <row r="7" spans="1:4" ht="18" customHeight="1">
      <c r="A7" s="105"/>
      <c r="B7" s="127"/>
      <c r="C7" s="127"/>
      <c r="D7" s="127"/>
    </row>
    <row r="8" spans="1:4" ht="24" customHeight="1">
      <c r="A8" s="14" t="s">
        <v>36</v>
      </c>
      <c r="B8" s="14"/>
      <c r="C8" s="14"/>
      <c r="D8" s="14"/>
    </row>
    <row r="9" spans="1:4" ht="18" customHeight="1">
      <c r="A9" s="23" t="s">
        <v>37</v>
      </c>
      <c r="B9" s="64">
        <f>'[1]regio'!$C255</f>
        <v>66538</v>
      </c>
      <c r="C9" s="65">
        <f>B9/$B$11*100</f>
        <v>54.11705380961676</v>
      </c>
      <c r="D9" s="65">
        <f>'[1]regio'!$C214/'[1]regio'!C$216*100</f>
        <v>55.033891702376316</v>
      </c>
    </row>
    <row r="10" spans="1:4" s="57" customFormat="1" ht="18" customHeight="1">
      <c r="A10" s="24" t="s">
        <v>38</v>
      </c>
      <c r="B10" s="66">
        <f>'[1]regio'!$C256</f>
        <v>56414</v>
      </c>
      <c r="C10" s="67">
        <f aca="true" t="shared" si="0" ref="C10:C34">B10/$B$11*100</f>
        <v>45.88294619038324</v>
      </c>
      <c r="D10" s="67">
        <f>'[1]regio'!$C215/'[1]regio'!C$216*100</f>
        <v>44.966108297623684</v>
      </c>
    </row>
    <row r="11" spans="1:4" s="70" customFormat="1" ht="20.25" customHeight="1">
      <c r="A11" s="15" t="s">
        <v>39</v>
      </c>
      <c r="B11" s="68">
        <f>SUM(B9:B10)</f>
        <v>122952</v>
      </c>
      <c r="C11" s="69">
        <f t="shared" si="0"/>
        <v>100</v>
      </c>
      <c r="D11" s="69">
        <f>SUM(D9:D10)</f>
        <v>100</v>
      </c>
    </row>
    <row r="12" spans="1:4" ht="24" customHeight="1">
      <c r="A12" s="16" t="s">
        <v>40</v>
      </c>
      <c r="B12" s="71"/>
      <c r="C12" s="72"/>
      <c r="D12" s="72"/>
    </row>
    <row r="13" spans="1:5" s="57" customFormat="1" ht="15.75" customHeight="1">
      <c r="A13" s="23" t="s">
        <v>72</v>
      </c>
      <c r="B13" s="64">
        <f>'[1]regio'!$C266</f>
        <v>2455</v>
      </c>
      <c r="C13" s="65">
        <f t="shared" si="0"/>
        <v>1.9967141648773505</v>
      </c>
      <c r="D13" s="65">
        <f>'[1]borsod'!$C225/'[1]borsod'!$C$231*100</f>
        <v>2.162887828162291</v>
      </c>
      <c r="E13" s="56"/>
    </row>
    <row r="14" spans="1:4" ht="15.75" customHeight="1">
      <c r="A14" s="24" t="s">
        <v>73</v>
      </c>
      <c r="B14" s="66">
        <f>'[1]regio'!$C267</f>
        <v>17206</v>
      </c>
      <c r="C14" s="67">
        <f t="shared" si="0"/>
        <v>13.994078990175026</v>
      </c>
      <c r="D14" s="67">
        <f>'[1]borsod'!$C226/'[1]borsod'!$C$231*100</f>
        <v>14.155727923627683</v>
      </c>
    </row>
    <row r="15" spans="1:5" s="57" customFormat="1" ht="15.75" customHeight="1">
      <c r="A15" s="23" t="s">
        <v>74</v>
      </c>
      <c r="B15" s="64">
        <f>'[1]regio'!$C268</f>
        <v>30347</v>
      </c>
      <c r="C15" s="65">
        <f t="shared" si="0"/>
        <v>24.681989719565358</v>
      </c>
      <c r="D15" s="65">
        <f>'[1]borsod'!$C227/'[1]borsod'!$C$231*100</f>
        <v>24.97513922036595</v>
      </c>
      <c r="E15" s="87"/>
    </row>
    <row r="16" spans="1:4" ht="15.75" customHeight="1">
      <c r="A16" s="24" t="s">
        <v>75</v>
      </c>
      <c r="B16" s="66">
        <f>'[1]regio'!$C269</f>
        <v>31796</v>
      </c>
      <c r="C16" s="67">
        <f t="shared" si="0"/>
        <v>25.86049840588197</v>
      </c>
      <c r="D16" s="67">
        <f>'[1]borsod'!$C228/'[1]borsod'!$C$231*100</f>
        <v>26.187102227525855</v>
      </c>
    </row>
    <row r="17" spans="1:4" s="57" customFormat="1" ht="15.75" customHeight="1">
      <c r="A17" s="23" t="s">
        <v>76</v>
      </c>
      <c r="B17" s="64">
        <f>'[1]regio'!$C270</f>
        <v>29792</v>
      </c>
      <c r="C17" s="65">
        <f t="shared" si="0"/>
        <v>24.23059405296376</v>
      </c>
      <c r="D17" s="65">
        <f>'[1]borsod'!$C229/'[1]borsod'!$C$231*100</f>
        <v>24.466736276849645</v>
      </c>
    </row>
    <row r="18" spans="1:4" ht="15.75" customHeight="1">
      <c r="A18" s="24" t="s">
        <v>77</v>
      </c>
      <c r="B18" s="66">
        <f>'[1]regio'!$C271</f>
        <v>11356</v>
      </c>
      <c r="C18" s="67">
        <f t="shared" si="0"/>
        <v>9.236124666536535</v>
      </c>
      <c r="D18" s="67">
        <f>'[1]borsod'!$C230/'[1]borsod'!$C$231*100</f>
        <v>8.052406523468576</v>
      </c>
    </row>
    <row r="19" spans="1:4" s="73" customFormat="1" ht="22.5" customHeight="1">
      <c r="A19" s="15" t="s">
        <v>39</v>
      </c>
      <c r="B19" s="68">
        <f>SUM(B13:B18)</f>
        <v>122952</v>
      </c>
      <c r="C19" s="69">
        <f t="shared" si="0"/>
        <v>100</v>
      </c>
      <c r="D19" s="69">
        <f>SUM(D13:D18)</f>
        <v>100</v>
      </c>
    </row>
    <row r="20" spans="1:4" ht="23.25" customHeight="1">
      <c r="A20" s="16" t="s">
        <v>60</v>
      </c>
      <c r="B20" s="71"/>
      <c r="C20" s="72"/>
      <c r="D20" s="72"/>
    </row>
    <row r="21" spans="1:4" s="57" customFormat="1" ht="15.75" customHeight="1">
      <c r="A21" s="23" t="s">
        <v>41</v>
      </c>
      <c r="B21" s="64">
        <f>'[1]regio'!$C274</f>
        <v>10608</v>
      </c>
      <c r="C21" s="65">
        <f t="shared" si="0"/>
        <v>8.627757173531133</v>
      </c>
      <c r="D21" s="65">
        <f>'[1]regio'!$K192/'[1]regio'!$K$198*100</f>
        <v>8.656296427482117</v>
      </c>
    </row>
    <row r="22" spans="1:4" ht="15.75" customHeight="1">
      <c r="A22" s="24" t="s">
        <v>42</v>
      </c>
      <c r="B22" s="66">
        <f>'[1]regio'!$C275</f>
        <v>47000</v>
      </c>
      <c r="C22" s="67">
        <f t="shared" si="0"/>
        <v>38.226299694189606</v>
      </c>
      <c r="D22" s="67">
        <f>'[1]regio'!$K193/'[1]regio'!$K$198*100</f>
        <v>37.36237787419935</v>
      </c>
    </row>
    <row r="23" spans="1:4" s="57" customFormat="1" ht="15.75" customHeight="1">
      <c r="A23" s="23" t="s">
        <v>43</v>
      </c>
      <c r="B23" s="64">
        <f>'[1]regio'!$C276</f>
        <v>35637</v>
      </c>
      <c r="C23" s="65">
        <f t="shared" si="0"/>
        <v>28.98448174897521</v>
      </c>
      <c r="D23" s="65">
        <f>'[1]regio'!$K194/'[1]regio'!$K$198*100</f>
        <v>28.845794346547027</v>
      </c>
    </row>
    <row r="24" spans="1:7" ht="15.75" customHeight="1">
      <c r="A24" s="24" t="s">
        <v>44</v>
      </c>
      <c r="B24" s="66">
        <f>'[1]regio'!$C277</f>
        <v>16535</v>
      </c>
      <c r="C24" s="67">
        <f t="shared" si="0"/>
        <v>13.448337562626064</v>
      </c>
      <c r="D24" s="67">
        <f>'[1]regio'!$K195/'[1]regio'!$K$198*100</f>
        <v>14.043114220215081</v>
      </c>
      <c r="G24" s="80"/>
    </row>
    <row r="25" spans="1:4" s="57" customFormat="1" ht="15.75" customHeight="1">
      <c r="A25" s="23" t="s">
        <v>45</v>
      </c>
      <c r="B25" s="64">
        <f>'[1]regio'!$C278</f>
        <v>8949</v>
      </c>
      <c r="C25" s="65">
        <f t="shared" si="0"/>
        <v>7.278450126878782</v>
      </c>
      <c r="D25" s="65">
        <f>'[1]regio'!$K196/'[1]regio'!$K$198*100</f>
        <v>7.421509883211823</v>
      </c>
    </row>
    <row r="26" spans="1:4" ht="15.75" customHeight="1">
      <c r="A26" s="24" t="s">
        <v>46</v>
      </c>
      <c r="B26" s="66">
        <f>'[1]regio'!$C279</f>
        <v>4223</v>
      </c>
      <c r="C26" s="67">
        <f t="shared" si="0"/>
        <v>3.434673693799206</v>
      </c>
      <c r="D26" s="67">
        <f>'[1]regio'!$K197/'[1]regio'!$K$198*100</f>
        <v>3.670907248344599</v>
      </c>
    </row>
    <row r="27" spans="1:4" s="73" customFormat="1" ht="21" customHeight="1">
      <c r="A27" s="15" t="s">
        <v>39</v>
      </c>
      <c r="B27" s="68">
        <f>SUM(B21:B26)</f>
        <v>122952</v>
      </c>
      <c r="C27" s="69">
        <f t="shared" si="0"/>
        <v>100</v>
      </c>
      <c r="D27" s="69">
        <f>SUM(D21:D26)</f>
        <v>100</v>
      </c>
    </row>
    <row r="28" spans="1:4" ht="25.5" customHeight="1">
      <c r="A28" s="16" t="s">
        <v>47</v>
      </c>
      <c r="B28" s="71"/>
      <c r="C28" s="72"/>
      <c r="D28" s="72"/>
    </row>
    <row r="29" spans="1:7" s="57" customFormat="1" ht="18" customHeight="1">
      <c r="A29" s="23" t="s">
        <v>66</v>
      </c>
      <c r="B29" s="64">
        <f>'[1]regio'!$C282</f>
        <v>45890</v>
      </c>
      <c r="C29" s="65">
        <f>B29/$B$11*100</f>
        <v>37.3235083609864</v>
      </c>
      <c r="D29" s="65">
        <f>'[1]borsod'!$C241/'[1]borsod'!$C$246*100</f>
        <v>32.925616547334926</v>
      </c>
      <c r="G29" s="87"/>
    </row>
    <row r="30" spans="1:4" ht="18" customHeight="1">
      <c r="A30" s="24" t="s">
        <v>67</v>
      </c>
      <c r="B30" s="66">
        <f>'[1]regio'!$C283</f>
        <v>25202</v>
      </c>
      <c r="C30" s="67">
        <f>B30/$B$11*100</f>
        <v>20.49742989133971</v>
      </c>
      <c r="D30" s="67">
        <f>'[1]borsod'!$C242/'[1]borsod'!$C$246*100</f>
        <v>17.427406523468576</v>
      </c>
    </row>
    <row r="31" spans="1:4" s="57" customFormat="1" ht="18" customHeight="1">
      <c r="A31" s="23" t="s">
        <v>68</v>
      </c>
      <c r="B31" s="64">
        <f>'[1]regio'!$C284</f>
        <v>25265</v>
      </c>
      <c r="C31" s="65">
        <f>B31/$B$11*100</f>
        <v>20.54866939944043</v>
      </c>
      <c r="D31" s="65">
        <f>'[1]borsod'!$C243/'[1]borsod'!$C$246*100</f>
        <v>17.357796340493238</v>
      </c>
    </row>
    <row r="32" spans="1:4" ht="18" customHeight="1">
      <c r="A32" s="24" t="s">
        <v>69</v>
      </c>
      <c r="B32" s="66">
        <f>'[1]regio'!$C285</f>
        <v>14653</v>
      </c>
      <c r="C32" s="67">
        <f>B32/$B$11*100</f>
        <v>11.917658923807664</v>
      </c>
      <c r="D32" s="67">
        <f>'[1]borsod'!$C244/'[1]borsod'!$C$246*100</f>
        <v>16.968725139220368</v>
      </c>
    </row>
    <row r="33" spans="1:4" s="57" customFormat="1" ht="18" customHeight="1">
      <c r="A33" s="23" t="s">
        <v>70</v>
      </c>
      <c r="B33" s="64">
        <f>'[1]regio'!$C286</f>
        <v>11942</v>
      </c>
      <c r="C33" s="65">
        <f>B33/$B$11*100</f>
        <v>9.712733424425792</v>
      </c>
      <c r="D33" s="65">
        <f>'[1]borsod'!$C245/'[1]borsod'!$C$246*100</f>
        <v>15.320455449482894</v>
      </c>
    </row>
    <row r="34" spans="1:4" s="70" customFormat="1" ht="23.25" customHeight="1">
      <c r="A34" s="17" t="s">
        <v>39</v>
      </c>
      <c r="B34" s="74">
        <f>SUM(B29:B33)</f>
        <v>122952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106</v>
      </c>
      <c r="B36" s="78">
        <f>'[1]regio'!$C289+'[1]regio'!$C290</f>
        <v>13382</v>
      </c>
      <c r="C36" s="79">
        <f>B36/$B$39*100</f>
        <v>10.883922181013729</v>
      </c>
      <c r="D36" s="79">
        <f>('[1]borsod'!$C$248+'[1]borsod'!$C$249)/'[1]borsod'!$C$252*100</f>
        <v>25.351780031821797</v>
      </c>
    </row>
    <row r="37" spans="1:4" ht="17.25" customHeight="1">
      <c r="A37" s="26" t="s">
        <v>107</v>
      </c>
      <c r="B37" s="64">
        <f>'[1]regio'!$C291</f>
        <v>57950</v>
      </c>
      <c r="C37" s="65">
        <f>B37/$B$39*100</f>
        <v>47.13221419741037</v>
      </c>
      <c r="D37" s="65">
        <f>'[1]borsod'!$C250/'[1]borsod'!$C$252*100</f>
        <v>43.2453261734288</v>
      </c>
    </row>
    <row r="38" spans="1:4" ht="17.25" customHeight="1">
      <c r="A38" s="25" t="s">
        <v>63</v>
      </c>
      <c r="B38" s="66">
        <f>'[1]regio'!$C292</f>
        <v>51620</v>
      </c>
      <c r="C38" s="67">
        <f>B38/$B$39*100</f>
        <v>41.9838636215759</v>
      </c>
      <c r="D38" s="67">
        <f>'[1]borsod'!$C251/'[1]borsod'!$C$252*100</f>
        <v>31.402893794749403</v>
      </c>
    </row>
    <row r="39" spans="1:4" s="70" customFormat="1" ht="22.5" customHeight="1">
      <c r="A39" s="55" t="s">
        <v>39</v>
      </c>
      <c r="B39" s="98">
        <f>SUM(B36:B38)</f>
        <v>122952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5.75" customHeight="1">
      <c r="A41" s="120" t="s">
        <v>100</v>
      </c>
      <c r="B41" s="120"/>
      <c r="C41" s="120"/>
      <c r="D41" s="120"/>
      <c r="E41" s="89"/>
      <c r="F41" s="89"/>
    </row>
    <row r="42" ht="17.25" customHeight="1"/>
    <row r="43" spans="3:4" ht="12.75">
      <c r="C43" s="80"/>
      <c r="D43" s="80"/>
    </row>
    <row r="44" spans="3:4" ht="12.75">
      <c r="C44" s="80"/>
      <c r="D44" s="80"/>
    </row>
    <row r="45" spans="3:4" ht="12.75">
      <c r="C45" s="80"/>
      <c r="D45" s="80"/>
    </row>
    <row r="46" spans="3:4" ht="12.75">
      <c r="C46" s="80"/>
      <c r="D46" s="80"/>
    </row>
    <row r="47" spans="3:4" ht="12.75">
      <c r="C47" s="80"/>
      <c r="D47" s="80"/>
    </row>
    <row r="48" spans="3:4" ht="12.75">
      <c r="C48" s="80"/>
      <c r="D48" s="80"/>
    </row>
    <row r="49" spans="3:4" ht="12.75">
      <c r="C49" s="80"/>
      <c r="D49" s="80"/>
    </row>
    <row r="50" spans="3:4" ht="12.75">
      <c r="C50" s="80"/>
      <c r="D50" s="80"/>
    </row>
    <row r="51" spans="3:4" ht="12.75">
      <c r="C51" s="80"/>
      <c r="D51" s="80"/>
    </row>
    <row r="52" spans="3:4" ht="12.75">
      <c r="C52" s="80"/>
      <c r="D52" s="80"/>
    </row>
    <row r="53" spans="3:4" ht="12.75">
      <c r="C53" s="80"/>
      <c r="D53" s="80"/>
    </row>
    <row r="54" spans="3:4" ht="12.75">
      <c r="C54" s="80"/>
      <c r="D54" s="80"/>
    </row>
    <row r="55" spans="3:4" ht="12.75">
      <c r="C55" s="80"/>
      <c r="D55" s="80"/>
    </row>
    <row r="56" spans="3:4" ht="12.75">
      <c r="C56" s="80"/>
      <c r="D56" s="80"/>
    </row>
    <row r="57" spans="3:4" ht="12.75">
      <c r="C57" s="80"/>
      <c r="D57" s="80"/>
    </row>
    <row r="58" spans="3:4" ht="12.75">
      <c r="C58" s="80"/>
      <c r="D58" s="80"/>
    </row>
    <row r="59" spans="3:4" ht="12.75">
      <c r="C59" s="80"/>
      <c r="D59" s="80"/>
    </row>
    <row r="60" spans="3:4" ht="12.75">
      <c r="C60" s="80"/>
      <c r="D60" s="80"/>
    </row>
    <row r="61" spans="3:4" ht="12.75">
      <c r="C61" s="80"/>
      <c r="D61" s="80"/>
    </row>
    <row r="62" spans="3:4" ht="12.75">
      <c r="C62" s="80"/>
      <c r="D62" s="80"/>
    </row>
    <row r="63" spans="3:4" ht="12.75">
      <c r="C63" s="80"/>
      <c r="D63" s="80"/>
    </row>
    <row r="64" spans="3:4" ht="12.75">
      <c r="C64" s="80"/>
      <c r="D64" s="80"/>
    </row>
    <row r="65" spans="3:4" ht="12.75">
      <c r="C65" s="80"/>
      <c r="D65" s="80"/>
    </row>
    <row r="66" spans="3:4" ht="12.75">
      <c r="C66" s="80"/>
      <c r="D66" s="80"/>
    </row>
    <row r="67" spans="3:4" ht="12.75">
      <c r="C67" s="80"/>
      <c r="D67" s="80"/>
    </row>
    <row r="68" spans="3:4" ht="12.75">
      <c r="C68" s="80"/>
      <c r="D68" s="80"/>
    </row>
    <row r="69" spans="3:4" ht="12.75">
      <c r="C69" s="80"/>
      <c r="D69" s="80"/>
    </row>
    <row r="70" spans="3:4" ht="12.75">
      <c r="C70" s="80"/>
      <c r="D70" s="80"/>
    </row>
    <row r="71" spans="3:4" ht="12.75">
      <c r="C71" s="80"/>
      <c r="D71" s="80"/>
    </row>
    <row r="72" spans="3:4" ht="12.75">
      <c r="C72" s="80"/>
      <c r="D72" s="80"/>
    </row>
    <row r="73" spans="3:4" ht="12.75">
      <c r="C73" s="80"/>
      <c r="D73" s="80"/>
    </row>
    <row r="74" spans="3:4" ht="12.75">
      <c r="C74" s="80"/>
      <c r="D74" s="80"/>
    </row>
    <row r="75" spans="3:4" ht="12.75">
      <c r="C75" s="80"/>
      <c r="D75" s="80"/>
    </row>
    <row r="76" spans="3:4" ht="12.75">
      <c r="C76" s="80"/>
      <c r="D76" s="80"/>
    </row>
    <row r="77" spans="3:4" ht="12.75">
      <c r="C77" s="80"/>
      <c r="D77" s="80"/>
    </row>
    <row r="78" spans="3:4" ht="12.75">
      <c r="C78" s="80"/>
      <c r="D78" s="80"/>
    </row>
    <row r="79" spans="3:4" ht="12.75">
      <c r="C79" s="80"/>
      <c r="D79" s="80"/>
    </row>
    <row r="80" spans="3:4" ht="12.75">
      <c r="C80" s="80"/>
      <c r="D80" s="80"/>
    </row>
    <row r="81" spans="3:4" ht="12.75">
      <c r="C81" s="80"/>
      <c r="D81" s="80"/>
    </row>
    <row r="82" spans="3:4" ht="12.75">
      <c r="C82" s="80"/>
      <c r="D82" s="80"/>
    </row>
    <row r="83" spans="3:4" ht="12.75">
      <c r="C83" s="80"/>
      <c r="D83" s="80"/>
    </row>
    <row r="84" spans="3:4" ht="12.75">
      <c r="C84" s="80"/>
      <c r="D84" s="80"/>
    </row>
    <row r="85" spans="3:4" ht="12.75">
      <c r="C85" s="80"/>
      <c r="D85" s="80"/>
    </row>
    <row r="86" spans="3:4" ht="12.75">
      <c r="C86" s="80"/>
      <c r="D86" s="80"/>
    </row>
    <row r="87" spans="3:4" ht="12.75">
      <c r="C87" s="80"/>
      <c r="D87" s="80"/>
    </row>
    <row r="88" spans="3:4" ht="12.75">
      <c r="C88" s="80"/>
      <c r="D88" s="80"/>
    </row>
    <row r="89" spans="3:4" ht="12.75">
      <c r="C89" s="80"/>
      <c r="D89" s="80"/>
    </row>
    <row r="90" spans="3:4" ht="12.75">
      <c r="C90" s="80"/>
      <c r="D90" s="80"/>
    </row>
    <row r="91" spans="3:4" ht="12.75">
      <c r="C91" s="80"/>
      <c r="D91" s="80"/>
    </row>
    <row r="92" spans="3:4" ht="12.75">
      <c r="C92" s="80"/>
      <c r="D92" s="80"/>
    </row>
    <row r="93" spans="3:4" ht="12.75">
      <c r="C93" s="80"/>
      <c r="D93" s="80"/>
    </row>
    <row r="94" spans="3:4" ht="12.75">
      <c r="C94" s="80"/>
      <c r="D94" s="80"/>
    </row>
    <row r="95" spans="3:4" ht="12.75">
      <c r="C95" s="80"/>
      <c r="D95" s="80"/>
    </row>
    <row r="96" spans="3:4" ht="12.75">
      <c r="C96" s="80"/>
      <c r="D96" s="80"/>
    </row>
    <row r="97" spans="3:4" ht="12.75">
      <c r="C97" s="80"/>
      <c r="D97" s="80"/>
    </row>
    <row r="98" spans="3:4" ht="12.75">
      <c r="C98" s="80"/>
      <c r="D98" s="80"/>
    </row>
    <row r="99" spans="3:4" ht="12.75">
      <c r="C99" s="80"/>
      <c r="D99" s="80"/>
    </row>
    <row r="100" spans="3:4" ht="12.75">
      <c r="C100" s="80"/>
      <c r="D100" s="80"/>
    </row>
    <row r="101" spans="3:4" ht="12.75">
      <c r="C101" s="80"/>
      <c r="D101" s="80"/>
    </row>
    <row r="102" spans="3:4" ht="12.75">
      <c r="C102" s="80"/>
      <c r="D102" s="80"/>
    </row>
    <row r="103" spans="3:4" ht="12.75">
      <c r="C103" s="80"/>
      <c r="D103" s="80"/>
    </row>
    <row r="104" spans="3:4" ht="12.75">
      <c r="C104" s="80"/>
      <c r="D104" s="80"/>
    </row>
    <row r="105" spans="3:4" ht="12.75">
      <c r="C105" s="80"/>
      <c r="D105" s="80"/>
    </row>
    <row r="106" spans="3:4" ht="12.75">
      <c r="C106" s="80"/>
      <c r="D106" s="80"/>
    </row>
    <row r="107" spans="3:4" ht="12.75">
      <c r="C107" s="80"/>
      <c r="D107" s="80"/>
    </row>
    <row r="108" spans="3:4" ht="12.75">
      <c r="C108" s="80"/>
      <c r="D108" s="80"/>
    </row>
    <row r="109" spans="3:4" ht="12.75">
      <c r="C109" s="80"/>
      <c r="D109" s="80"/>
    </row>
    <row r="110" spans="3:4" ht="12.75">
      <c r="C110" s="80"/>
      <c r="D110" s="80"/>
    </row>
    <row r="111" spans="3:4" ht="12.75">
      <c r="C111" s="80"/>
      <c r="D111" s="80"/>
    </row>
    <row r="112" spans="3:4" ht="12.75">
      <c r="C112" s="80"/>
      <c r="D112" s="80"/>
    </row>
    <row r="113" spans="3:4" ht="12.75">
      <c r="C113" s="80"/>
      <c r="D113" s="80"/>
    </row>
    <row r="114" spans="3:4" ht="12.75">
      <c r="C114" s="80"/>
      <c r="D114" s="80"/>
    </row>
    <row r="115" spans="3:4" ht="12.75">
      <c r="C115" s="80"/>
      <c r="D115" s="80"/>
    </row>
    <row r="116" spans="3:4" ht="12.75">
      <c r="C116" s="80"/>
      <c r="D116" s="80"/>
    </row>
    <row r="117" spans="3:4" ht="12.75">
      <c r="C117" s="80"/>
      <c r="D117" s="80"/>
    </row>
    <row r="118" spans="3:4" ht="12.75">
      <c r="C118" s="80"/>
      <c r="D118" s="80"/>
    </row>
    <row r="119" spans="3:4" ht="12.75">
      <c r="C119" s="80"/>
      <c r="D119" s="80"/>
    </row>
    <row r="120" spans="3:4" ht="12.75">
      <c r="C120" s="80"/>
      <c r="D120" s="80"/>
    </row>
    <row r="121" spans="3:4" ht="12.75">
      <c r="C121" s="80"/>
      <c r="D121" s="80"/>
    </row>
    <row r="122" spans="3:4" ht="12.75">
      <c r="C122" s="80"/>
      <c r="D122" s="80"/>
    </row>
    <row r="123" spans="3:4" ht="12.75">
      <c r="C123" s="80"/>
      <c r="D123" s="80"/>
    </row>
    <row r="124" spans="3:4" ht="12.75">
      <c r="C124" s="80"/>
      <c r="D124" s="80"/>
    </row>
    <row r="125" spans="3:4" ht="12.75">
      <c r="C125" s="80"/>
      <c r="D125" s="80"/>
    </row>
    <row r="126" spans="3:4" ht="12.75">
      <c r="C126" s="80"/>
      <c r="D126" s="80"/>
    </row>
    <row r="127" spans="3:4" ht="12.75">
      <c r="C127" s="80"/>
      <c r="D127" s="80"/>
    </row>
    <row r="128" spans="3:4" ht="12.75">
      <c r="C128" s="80"/>
      <c r="D128" s="80"/>
    </row>
    <row r="129" spans="3:4" ht="12.75">
      <c r="C129" s="80"/>
      <c r="D129" s="80"/>
    </row>
    <row r="130" spans="3:4" ht="12.75">
      <c r="C130" s="80"/>
      <c r="D130" s="80"/>
    </row>
    <row r="131" spans="3:4" ht="12.75">
      <c r="C131" s="80"/>
      <c r="D131" s="80"/>
    </row>
    <row r="132" spans="3:4" ht="12.75">
      <c r="C132" s="80"/>
      <c r="D132" s="80"/>
    </row>
    <row r="133" spans="3:4" ht="12.75">
      <c r="C133" s="80"/>
      <c r="D133" s="80"/>
    </row>
    <row r="134" spans="3:4" ht="12.75">
      <c r="C134" s="80"/>
      <c r="D134" s="80"/>
    </row>
    <row r="135" spans="3:4" ht="12.75">
      <c r="C135" s="80"/>
      <c r="D135" s="80"/>
    </row>
    <row r="136" spans="3:4" ht="12.75">
      <c r="C136" s="80"/>
      <c r="D136" s="80"/>
    </row>
    <row r="137" spans="3:4" ht="12.75">
      <c r="C137" s="80"/>
      <c r="D137" s="80"/>
    </row>
    <row r="138" spans="3:4" ht="12.75">
      <c r="C138" s="80"/>
      <c r="D138" s="80"/>
    </row>
    <row r="139" spans="3:4" ht="12.75">
      <c r="C139" s="80"/>
      <c r="D139" s="80"/>
    </row>
    <row r="140" spans="3:4" ht="12.75">
      <c r="C140" s="80"/>
      <c r="D140" s="80"/>
    </row>
    <row r="141" spans="3:4" ht="12.75">
      <c r="C141" s="80"/>
      <c r="D141" s="80"/>
    </row>
    <row r="142" spans="3:4" ht="12.75">
      <c r="C142" s="80"/>
      <c r="D142" s="80"/>
    </row>
    <row r="143" spans="3:4" ht="12.75">
      <c r="C143" s="80"/>
      <c r="D143" s="80"/>
    </row>
    <row r="144" spans="3:4" ht="12.75">
      <c r="C144" s="80"/>
      <c r="D144" s="80"/>
    </row>
    <row r="145" spans="3:4" ht="12.75">
      <c r="C145" s="80"/>
      <c r="D145" s="80"/>
    </row>
    <row r="146" spans="3:4" ht="12.75">
      <c r="C146" s="80"/>
      <c r="D146" s="80"/>
    </row>
    <row r="147" spans="3:4" ht="12.75">
      <c r="C147" s="80"/>
      <c r="D147" s="80"/>
    </row>
    <row r="148" spans="3:4" ht="12.75">
      <c r="C148" s="80"/>
      <c r="D148" s="80"/>
    </row>
    <row r="149" spans="3:4" ht="12.75">
      <c r="C149" s="80"/>
      <c r="D149" s="80"/>
    </row>
    <row r="150" spans="3:4" ht="12.75">
      <c r="C150" s="80"/>
      <c r="D150" s="80"/>
    </row>
    <row r="151" spans="3:4" ht="12.75">
      <c r="C151" s="80"/>
      <c r="D151" s="80"/>
    </row>
    <row r="152" spans="3:4" ht="12.75">
      <c r="C152" s="80"/>
      <c r="D152" s="80"/>
    </row>
    <row r="153" spans="3:4" ht="12.75">
      <c r="C153" s="80"/>
      <c r="D153" s="80"/>
    </row>
    <row r="154" spans="3:4" ht="12.75">
      <c r="C154" s="80"/>
      <c r="D154" s="80"/>
    </row>
    <row r="155" spans="3:4" ht="12.75">
      <c r="C155" s="80"/>
      <c r="D155" s="80"/>
    </row>
    <row r="156" spans="3:4" ht="12.75">
      <c r="C156" s="80"/>
      <c r="D156" s="80"/>
    </row>
    <row r="157" spans="3:4" ht="12.75">
      <c r="C157" s="80"/>
      <c r="D157" s="80"/>
    </row>
    <row r="158" spans="3:4" ht="12.75">
      <c r="C158" s="80"/>
      <c r="D158" s="80"/>
    </row>
    <row r="159" spans="3:4" ht="12.75">
      <c r="C159" s="80"/>
      <c r="D159" s="80"/>
    </row>
    <row r="160" spans="3:4" ht="12.75">
      <c r="C160" s="80"/>
      <c r="D160" s="80"/>
    </row>
    <row r="161" spans="3:4" ht="12.75">
      <c r="C161" s="80"/>
      <c r="D161" s="80"/>
    </row>
    <row r="162" spans="3:4" ht="12.75">
      <c r="C162" s="80"/>
      <c r="D162" s="80"/>
    </row>
    <row r="163" spans="3:4" ht="12.75">
      <c r="C163" s="80"/>
      <c r="D163" s="80"/>
    </row>
    <row r="164" spans="3:4" ht="12.75">
      <c r="C164" s="80"/>
      <c r="D164" s="80"/>
    </row>
    <row r="165" spans="3:4" ht="12.75">
      <c r="C165" s="80"/>
      <c r="D165" s="80"/>
    </row>
    <row r="166" spans="3:4" ht="12.75">
      <c r="C166" s="80"/>
      <c r="D166" s="80"/>
    </row>
    <row r="167" spans="3:4" ht="12.75">
      <c r="C167" s="80"/>
      <c r="D167" s="80"/>
    </row>
    <row r="168" spans="3:4" ht="12.75">
      <c r="C168" s="80"/>
      <c r="D168" s="80"/>
    </row>
    <row r="169" spans="3:4" ht="12.75">
      <c r="C169" s="80"/>
      <c r="D169" s="80"/>
    </row>
    <row r="170" spans="3:4" ht="12.75">
      <c r="C170" s="80"/>
      <c r="D170" s="80"/>
    </row>
    <row r="171" spans="3:4" ht="12.75">
      <c r="C171" s="80"/>
      <c r="D171" s="80"/>
    </row>
    <row r="172" spans="3:4" ht="12.75">
      <c r="C172" s="80"/>
      <c r="D172" s="80"/>
    </row>
    <row r="173" spans="3:4" ht="12.75">
      <c r="C173" s="80"/>
      <c r="D173" s="80"/>
    </row>
    <row r="174" spans="3:4" ht="12.75">
      <c r="C174" s="80"/>
      <c r="D174" s="80"/>
    </row>
    <row r="175" spans="3:4" ht="12.75">
      <c r="C175" s="80"/>
      <c r="D175" s="80"/>
    </row>
    <row r="176" spans="3:4" ht="12.75">
      <c r="C176" s="80"/>
      <c r="D176" s="80"/>
    </row>
    <row r="177" spans="3:4" ht="12.75">
      <c r="C177" s="80"/>
      <c r="D177" s="80"/>
    </row>
    <row r="178" spans="3:4" ht="12.75">
      <c r="C178" s="80"/>
      <c r="D178" s="80"/>
    </row>
    <row r="179" spans="3:4" ht="12.75">
      <c r="C179" s="80"/>
      <c r="D179" s="80"/>
    </row>
    <row r="180" spans="3:4" ht="12.75">
      <c r="C180" s="80"/>
      <c r="D180" s="80"/>
    </row>
    <row r="181" spans="3:4" ht="12.75">
      <c r="C181" s="80"/>
      <c r="D181" s="80"/>
    </row>
    <row r="182" spans="3:4" ht="12.75">
      <c r="C182" s="80"/>
      <c r="D182" s="80"/>
    </row>
    <row r="183" spans="3:4" ht="12.75">
      <c r="C183" s="80"/>
      <c r="D183" s="80"/>
    </row>
    <row r="184" spans="3:4" ht="12.75">
      <c r="C184" s="80"/>
      <c r="D184" s="80"/>
    </row>
    <row r="185" spans="3:4" ht="12.75">
      <c r="C185" s="80"/>
      <c r="D185" s="80"/>
    </row>
    <row r="186" spans="3:4" ht="12.75">
      <c r="C186" s="80"/>
      <c r="D186" s="80"/>
    </row>
    <row r="187" spans="3:4" ht="12.75">
      <c r="C187" s="80"/>
      <c r="D187" s="80"/>
    </row>
    <row r="188" spans="3:4" ht="12.75">
      <c r="C188" s="80"/>
      <c r="D188" s="80"/>
    </row>
    <row r="189" spans="3:4" ht="12.75">
      <c r="C189" s="80"/>
      <c r="D189" s="80"/>
    </row>
    <row r="190" spans="3:4" ht="12.75">
      <c r="C190" s="80"/>
      <c r="D190" s="80"/>
    </row>
    <row r="191" spans="3:4" ht="12.75">
      <c r="C191" s="80"/>
      <c r="D191" s="80"/>
    </row>
    <row r="192" spans="3:4" ht="12.75">
      <c r="C192" s="80"/>
      <c r="D192" s="80"/>
    </row>
    <row r="193" spans="3:4" ht="12.75">
      <c r="C193" s="80"/>
      <c r="D193" s="80"/>
    </row>
    <row r="194" spans="3:4" ht="12.75">
      <c r="C194" s="80"/>
      <c r="D194" s="80"/>
    </row>
    <row r="195" spans="3:4" ht="12.75">
      <c r="C195" s="80"/>
      <c r="D195" s="80"/>
    </row>
    <row r="196" spans="3:4" ht="12.75">
      <c r="C196" s="80"/>
      <c r="D196" s="80"/>
    </row>
    <row r="197" spans="3:4" ht="12.75">
      <c r="C197" s="80"/>
      <c r="D197" s="80"/>
    </row>
    <row r="198" spans="3:4" ht="12.75">
      <c r="C198" s="80"/>
      <c r="D198" s="80"/>
    </row>
    <row r="199" spans="3:4" ht="12.75">
      <c r="C199" s="80"/>
      <c r="D199" s="80"/>
    </row>
    <row r="200" spans="3:4" ht="12.75">
      <c r="C200" s="80"/>
      <c r="D200" s="80"/>
    </row>
    <row r="201" spans="3:4" ht="12.75">
      <c r="C201" s="80"/>
      <c r="D201" s="80"/>
    </row>
    <row r="202" spans="3:4" ht="12.75">
      <c r="C202" s="80"/>
      <c r="D202" s="80"/>
    </row>
    <row r="203" spans="3:4" ht="12.75">
      <c r="C203" s="80"/>
      <c r="D203" s="80"/>
    </row>
    <row r="204" spans="3:4" ht="12.75">
      <c r="C204" s="80"/>
      <c r="D204" s="80"/>
    </row>
    <row r="205" spans="3:4" ht="12.75">
      <c r="C205" s="80"/>
      <c r="D205" s="80"/>
    </row>
    <row r="206" spans="3:4" ht="12.75">
      <c r="C206" s="80"/>
      <c r="D206" s="80"/>
    </row>
    <row r="207" spans="3:4" ht="12.75">
      <c r="C207" s="80"/>
      <c r="D207" s="80"/>
    </row>
    <row r="208" spans="3:4" ht="12.75">
      <c r="C208" s="80"/>
      <c r="D208" s="80"/>
    </row>
    <row r="209" spans="3:4" ht="12.75">
      <c r="C209" s="80"/>
      <c r="D209" s="80"/>
    </row>
    <row r="210" spans="3:4" ht="12.75">
      <c r="C210" s="80"/>
      <c r="D210" s="80"/>
    </row>
    <row r="211" spans="3:4" ht="12.75">
      <c r="C211" s="80"/>
      <c r="D211" s="80"/>
    </row>
    <row r="212" spans="3:4" ht="12.75">
      <c r="C212" s="80"/>
      <c r="D212" s="80"/>
    </row>
    <row r="213" spans="3:4" ht="12.75">
      <c r="C213" s="80"/>
      <c r="D213" s="80"/>
    </row>
    <row r="214" spans="3:4" ht="12.75">
      <c r="C214" s="80"/>
      <c r="D214" s="80"/>
    </row>
    <row r="215" spans="3:4" ht="12.75">
      <c r="C215" s="80"/>
      <c r="D215" s="80"/>
    </row>
    <row r="216" spans="3:4" ht="12.75">
      <c r="C216" s="80"/>
      <c r="D216" s="80"/>
    </row>
    <row r="217" spans="3:4" ht="12.75">
      <c r="C217" s="80"/>
      <c r="D217" s="80"/>
    </row>
    <row r="218" spans="3:4" ht="12.75">
      <c r="C218" s="80"/>
      <c r="D218" s="80"/>
    </row>
    <row r="219" spans="3:4" ht="12.75">
      <c r="C219" s="80"/>
      <c r="D219" s="80"/>
    </row>
    <row r="220" spans="3:4" ht="12.75">
      <c r="C220" s="80"/>
      <c r="D220" s="80"/>
    </row>
    <row r="221" spans="3:4" ht="12.75">
      <c r="C221" s="80"/>
      <c r="D221" s="80"/>
    </row>
    <row r="222" spans="3:4" ht="12.75">
      <c r="C222" s="80"/>
      <c r="D222" s="80"/>
    </row>
    <row r="223" spans="3:4" ht="12.75">
      <c r="C223" s="80"/>
      <c r="D223" s="80"/>
    </row>
    <row r="224" spans="3:4" ht="12.75">
      <c r="C224" s="80"/>
      <c r="D224" s="80"/>
    </row>
    <row r="225" spans="3:4" ht="12.75">
      <c r="C225" s="80"/>
      <c r="D225" s="80"/>
    </row>
    <row r="226" spans="3:4" ht="12.75">
      <c r="C226" s="80"/>
      <c r="D226" s="80"/>
    </row>
    <row r="227" spans="3:4" ht="12.75">
      <c r="C227" s="80"/>
      <c r="D227" s="80"/>
    </row>
    <row r="228" spans="3:4" ht="12.75">
      <c r="C228" s="80"/>
      <c r="D228" s="80"/>
    </row>
    <row r="229" spans="3:4" ht="12.75">
      <c r="C229" s="80"/>
      <c r="D229" s="80"/>
    </row>
    <row r="230" spans="3:4" ht="12.75">
      <c r="C230" s="80"/>
      <c r="D230" s="80"/>
    </row>
    <row r="231" spans="3:4" ht="12.75">
      <c r="C231" s="80"/>
      <c r="D231" s="80"/>
    </row>
    <row r="232" spans="3:4" ht="12.75">
      <c r="C232" s="80"/>
      <c r="D232" s="80"/>
    </row>
    <row r="233" spans="3:4" ht="12.75">
      <c r="C233" s="80"/>
      <c r="D233" s="80"/>
    </row>
    <row r="234" spans="3:4" ht="12.75">
      <c r="C234" s="80"/>
      <c r="D234" s="80"/>
    </row>
    <row r="235" spans="3:4" ht="12.75">
      <c r="C235" s="80"/>
      <c r="D235" s="80"/>
    </row>
    <row r="236" spans="3:4" ht="12.75">
      <c r="C236" s="80"/>
      <c r="D236" s="80"/>
    </row>
    <row r="237" spans="3:4" ht="12.75">
      <c r="C237" s="80"/>
      <c r="D237" s="80"/>
    </row>
    <row r="238" spans="3:4" ht="12.75">
      <c r="C238" s="80"/>
      <c r="D238" s="80"/>
    </row>
    <row r="239" spans="3:4" ht="12.75">
      <c r="C239" s="80"/>
      <c r="D239" s="80"/>
    </row>
    <row r="240" spans="3:4" ht="12.75">
      <c r="C240" s="80"/>
      <c r="D240" s="80"/>
    </row>
    <row r="241" spans="3:4" ht="12.75">
      <c r="C241" s="80"/>
      <c r="D241" s="80"/>
    </row>
    <row r="242" spans="3:4" ht="12.75">
      <c r="C242" s="80"/>
      <c r="D242" s="80"/>
    </row>
    <row r="243" spans="3:4" ht="12.75">
      <c r="C243" s="80"/>
      <c r="D243" s="80"/>
    </row>
    <row r="244" spans="3:4" ht="12.75">
      <c r="C244" s="80"/>
      <c r="D244" s="80"/>
    </row>
    <row r="245" spans="3:4" ht="12.75">
      <c r="C245" s="80"/>
      <c r="D245" s="80"/>
    </row>
    <row r="246" spans="3:4" ht="12.75">
      <c r="C246" s="80"/>
      <c r="D246" s="80"/>
    </row>
    <row r="247" spans="3:4" ht="12.75">
      <c r="C247" s="80"/>
      <c r="D247" s="80"/>
    </row>
    <row r="248" spans="3:4" ht="12.75">
      <c r="C248" s="80"/>
      <c r="D248" s="80"/>
    </row>
    <row r="249" spans="3:4" ht="12.75">
      <c r="C249" s="80"/>
      <c r="D249" s="80"/>
    </row>
    <row r="250" spans="3:4" ht="12.75">
      <c r="C250" s="80"/>
      <c r="D250" s="80"/>
    </row>
    <row r="251" spans="3:4" ht="12.75">
      <c r="C251" s="80"/>
      <c r="D251" s="80"/>
    </row>
    <row r="252" spans="3:4" ht="12.75">
      <c r="C252" s="80"/>
      <c r="D252" s="80"/>
    </row>
    <row r="253" spans="3:4" ht="12.75">
      <c r="C253" s="80"/>
      <c r="D253" s="80"/>
    </row>
    <row r="254" spans="3:4" ht="12.75">
      <c r="C254" s="80"/>
      <c r="D254" s="80"/>
    </row>
    <row r="255" spans="3:4" ht="12.75">
      <c r="C255" s="80"/>
      <c r="D255" s="80"/>
    </row>
    <row r="256" spans="3:4" ht="12.75">
      <c r="C256" s="80"/>
      <c r="D256" s="80"/>
    </row>
    <row r="257" spans="3:4" ht="12.75">
      <c r="C257" s="80"/>
      <c r="D257" s="80"/>
    </row>
    <row r="258" spans="3:4" ht="12.75">
      <c r="C258" s="80"/>
      <c r="D258" s="80"/>
    </row>
    <row r="259" spans="3:4" ht="12.75">
      <c r="C259" s="80"/>
      <c r="D259" s="80"/>
    </row>
    <row r="260" spans="3:4" ht="12.75">
      <c r="C260" s="80"/>
      <c r="D260" s="80"/>
    </row>
    <row r="261" spans="3:4" ht="12.75">
      <c r="C261" s="80"/>
      <c r="D261" s="80"/>
    </row>
    <row r="262" spans="3:4" ht="12.75">
      <c r="C262" s="80"/>
      <c r="D262" s="80"/>
    </row>
    <row r="263" spans="3:4" ht="12.75">
      <c r="C263" s="80"/>
      <c r="D263" s="80"/>
    </row>
    <row r="264" spans="3:4" ht="12.75">
      <c r="C264" s="80"/>
      <c r="D264" s="80"/>
    </row>
    <row r="265" spans="3:4" ht="12.75">
      <c r="C265" s="80"/>
      <c r="D265" s="80"/>
    </row>
    <row r="266" spans="3:4" ht="12.75">
      <c r="C266" s="80"/>
      <c r="D266" s="80"/>
    </row>
    <row r="267" spans="3:4" ht="12.75">
      <c r="C267" s="80"/>
      <c r="D267" s="80"/>
    </row>
    <row r="268" spans="3:4" ht="12.75">
      <c r="C268" s="80"/>
      <c r="D268" s="80"/>
    </row>
    <row r="269" spans="3:4" ht="12.75">
      <c r="C269" s="80"/>
      <c r="D269" s="80"/>
    </row>
    <row r="270" spans="3:4" ht="12.75">
      <c r="C270" s="80"/>
      <c r="D270" s="80"/>
    </row>
    <row r="271" spans="3:4" ht="12.75">
      <c r="C271" s="80"/>
      <c r="D271" s="80"/>
    </row>
    <row r="272" spans="3:4" ht="12.75">
      <c r="C272" s="80"/>
      <c r="D272" s="80"/>
    </row>
    <row r="273" spans="3:4" ht="12.75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2.75">
      <c r="C279" s="80"/>
      <c r="D279" s="80"/>
    </row>
    <row r="280" spans="3:4" ht="12.75">
      <c r="C280" s="80"/>
      <c r="D280" s="80"/>
    </row>
    <row r="281" spans="3:4" ht="12.75">
      <c r="C281" s="80"/>
      <c r="D281" s="80"/>
    </row>
    <row r="282" spans="3:4" ht="12.75">
      <c r="C282" s="80"/>
      <c r="D282" s="80"/>
    </row>
    <row r="283" spans="3:4" ht="12.75">
      <c r="C283" s="80"/>
      <c r="D283" s="80"/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>
      <c r="C316" s="80"/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4" ht="12.75">
      <c r="C390" s="80"/>
      <c r="D390" s="80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80"/>
      <c r="D423" s="80"/>
    </row>
    <row r="424" spans="3:4" ht="12.75">
      <c r="C424" s="80"/>
      <c r="D424" s="80"/>
    </row>
    <row r="425" spans="3:4" ht="12.75">
      <c r="C425" s="80"/>
      <c r="D425" s="80"/>
    </row>
    <row r="426" spans="3:4" ht="12.75">
      <c r="C426" s="80"/>
      <c r="D426" s="80"/>
    </row>
    <row r="427" spans="3:4" ht="12.75">
      <c r="C427" s="80"/>
      <c r="D427" s="80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5"/>
  <sheetViews>
    <sheetView zoomScale="85" zoomScaleNormal="85" workbookViewId="0" topLeftCell="A1">
      <pane xSplit="4" topLeftCell="E1" activePane="topRight" state="frozen"/>
      <selection pane="topLeft" activeCell="K8" sqref="K8"/>
      <selection pane="topRight" activeCell="I31" sqref="I31"/>
    </sheetView>
  </sheetViews>
  <sheetFormatPr defaultColWidth="9.33203125" defaultRowHeight="12.75"/>
  <cols>
    <col min="1" max="1" width="46.66015625" style="52" customWidth="1"/>
    <col min="2" max="2" width="17.83203125" style="52" customWidth="1"/>
    <col min="3" max="3" width="18.83203125" style="52" customWidth="1"/>
    <col min="4" max="4" width="17.83203125" style="52" customWidth="1"/>
    <col min="5" max="5" width="17.33203125" style="52" customWidth="1"/>
    <col min="6" max="6" width="21.5" style="52" customWidth="1"/>
    <col min="7" max="10" width="12" style="52" customWidth="1"/>
    <col min="11" max="11" width="17.16015625" style="52" customWidth="1"/>
    <col min="12" max="14" width="12" style="52" customWidth="1"/>
    <col min="15" max="15" width="15.33203125" style="52" customWidth="1"/>
    <col min="16" max="16384" width="12" style="52" customWidth="1"/>
  </cols>
  <sheetData>
    <row r="1" spans="1:4" ht="23.25" customHeight="1">
      <c r="A1" s="122" t="s">
        <v>101</v>
      </c>
      <c r="B1" s="122"/>
      <c r="C1" s="122"/>
      <c r="D1" s="122"/>
    </row>
    <row r="2" spans="1:6" ht="17.25" customHeight="1">
      <c r="A2" s="109" t="s">
        <v>61</v>
      </c>
      <c r="B2" s="109"/>
      <c r="C2" s="109"/>
      <c r="D2" s="109"/>
      <c r="E2" s="30"/>
      <c r="F2" s="30"/>
    </row>
    <row r="3" spans="1:4" ht="15.75" customHeight="1">
      <c r="A3" s="123" t="s">
        <v>110</v>
      </c>
      <c r="B3" s="124"/>
      <c r="C3" s="124"/>
      <c r="D3" s="124"/>
    </row>
    <row r="4" spans="1:3" ht="9" customHeight="1">
      <c r="A4" s="22"/>
      <c r="B4" s="22"/>
      <c r="C4" s="22"/>
    </row>
    <row r="5" spans="1:4" ht="21" customHeight="1">
      <c r="A5" s="107" t="s">
        <v>32</v>
      </c>
      <c r="B5" s="125" t="s">
        <v>33</v>
      </c>
      <c r="C5" s="128" t="s">
        <v>34</v>
      </c>
      <c r="D5" s="106"/>
    </row>
    <row r="6" spans="1:4" ht="28.5" customHeight="1">
      <c r="A6" s="104"/>
      <c r="B6" s="126"/>
      <c r="C6" s="125" t="s">
        <v>64</v>
      </c>
      <c r="D6" s="125" t="s">
        <v>35</v>
      </c>
    </row>
    <row r="7" spans="1:4" ht="26.25" customHeight="1">
      <c r="A7" s="105"/>
      <c r="B7" s="127"/>
      <c r="C7" s="127"/>
      <c r="D7" s="127"/>
    </row>
    <row r="8" spans="1:4" ht="24" customHeight="1">
      <c r="A8" s="14" t="s">
        <v>36</v>
      </c>
      <c r="B8" s="14"/>
      <c r="C8" s="14"/>
      <c r="D8" s="14"/>
    </row>
    <row r="9" spans="1:13" ht="18" customHeight="1">
      <c r="A9" s="23" t="s">
        <v>37</v>
      </c>
      <c r="B9" s="64">
        <f>borsod_pk!B9+heves_pk!B9+nograd_pk!B9</f>
        <v>6926</v>
      </c>
      <c r="C9" s="65">
        <f>B9/$B$11*100</f>
        <v>54.46681346335326</v>
      </c>
      <c r="D9" s="65">
        <f>M9/$M$11*100</f>
        <v>53.89206455951581</v>
      </c>
      <c r="M9" s="52">
        <f>borsod_pk!M9+heves_pk!M9+nograd_pk!M9</f>
        <v>6411</v>
      </c>
    </row>
    <row r="10" spans="1:13" s="57" customFormat="1" ht="19.5" customHeight="1">
      <c r="A10" s="24" t="s">
        <v>38</v>
      </c>
      <c r="B10" s="66">
        <f>borsod_pk!B10+heves_pk!B10+nograd_pk!B10</f>
        <v>5790</v>
      </c>
      <c r="C10" s="67">
        <f>B10/$B$11*100</f>
        <v>45.533186536646745</v>
      </c>
      <c r="D10" s="67">
        <f>'[1]regio'!$K174/'[1]regio'!$K$175*100</f>
        <v>47.33512401979594</v>
      </c>
      <c r="M10" s="57">
        <f>borsod_pk!M10+heves_pk!M10+nograd_pk!M10</f>
        <v>5485</v>
      </c>
    </row>
    <row r="11" spans="1:13" s="70" customFormat="1" ht="20.25" customHeight="1">
      <c r="A11" s="15" t="s">
        <v>39</v>
      </c>
      <c r="B11" s="68">
        <f>SUM(B9:B10)</f>
        <v>12716</v>
      </c>
      <c r="C11" s="69">
        <f>B11/$B$11*100</f>
        <v>100</v>
      </c>
      <c r="D11" s="69">
        <f>SUM(D9:D10)</f>
        <v>101.22718857931176</v>
      </c>
      <c r="M11" s="70">
        <f>SUM(M9:M10)</f>
        <v>11896</v>
      </c>
    </row>
    <row r="12" spans="1:4" ht="24" customHeight="1">
      <c r="A12" s="16" t="s">
        <v>40</v>
      </c>
      <c r="B12" s="71"/>
      <c r="C12" s="72"/>
      <c r="D12" s="72"/>
    </row>
    <row r="13" spans="1:13" s="57" customFormat="1" ht="15.75" customHeight="1">
      <c r="A13" s="23" t="s">
        <v>72</v>
      </c>
      <c r="B13" s="64">
        <f>borsod_pk!B13+heves_pk!B13+nograd_pk!B13</f>
        <v>2293</v>
      </c>
      <c r="C13" s="65">
        <f>B13/$B$11*100</f>
        <v>18.03240012582573</v>
      </c>
      <c r="D13" s="65">
        <f>M13/$M$11*100</f>
        <v>19.96469401479489</v>
      </c>
      <c r="E13" s="56"/>
      <c r="M13" s="57">
        <f>borsod_pk!M13+heves_pk!M13+nograd_pk!M13</f>
        <v>2375</v>
      </c>
    </row>
    <row r="14" spans="1:13" ht="15.75" customHeight="1">
      <c r="A14" s="24" t="s">
        <v>73</v>
      </c>
      <c r="B14" s="66">
        <f>borsod_pk!B14+heves_pk!B14+nograd_pk!B14</f>
        <v>9459</v>
      </c>
      <c r="C14" s="67">
        <f>B14/$B$11*100</f>
        <v>74.38659955960995</v>
      </c>
      <c r="D14" s="67">
        <f>M14/$M$11*100</f>
        <v>71.73839946200403</v>
      </c>
      <c r="M14" s="52">
        <f>borsod_pk!M14+heves_pk!M14+nograd_pk!M14</f>
        <v>8534</v>
      </c>
    </row>
    <row r="15" spans="1:13" s="57" customFormat="1" ht="15.75" customHeight="1">
      <c r="A15" s="23" t="s">
        <v>102</v>
      </c>
      <c r="B15" s="64">
        <f>borsod_pk!B15+heves_pk!B15+nograd_pk!B15</f>
        <v>943</v>
      </c>
      <c r="C15" s="65">
        <f>B15/$B$11*100</f>
        <v>7.41585404215162</v>
      </c>
      <c r="D15" s="65">
        <f>M15/$M$11*100</f>
        <v>8.162407531943511</v>
      </c>
      <c r="E15" s="87"/>
      <c r="M15" s="57">
        <f>borsod_pk!M15+heves_pk!M15+nograd_pk!M15</f>
        <v>971</v>
      </c>
    </row>
    <row r="16" spans="1:13" ht="15.75" customHeight="1">
      <c r="A16" s="24" t="s">
        <v>103</v>
      </c>
      <c r="B16" s="66">
        <f>borsod_pk!B16+heves_pk!B16+nograd_pk!B16</f>
        <v>21</v>
      </c>
      <c r="C16" s="67">
        <f>B16/$B$11*100</f>
        <v>0.1651462724127084</v>
      </c>
      <c r="D16" s="67">
        <f>M16/$M$11*100</f>
        <v>0.13449899125756556</v>
      </c>
      <c r="M16" s="52">
        <f>borsod_pk!M16+heves_pk!M16+nograd_pk!M16</f>
        <v>16</v>
      </c>
    </row>
    <row r="17" spans="1:13" s="73" customFormat="1" ht="22.5" customHeight="1">
      <c r="A17" s="15" t="s">
        <v>39</v>
      </c>
      <c r="B17" s="68">
        <f>SUM(B13:B16)</f>
        <v>12716</v>
      </c>
      <c r="C17" s="69">
        <f>B17/$B$11*100</f>
        <v>100</v>
      </c>
      <c r="D17" s="69">
        <f>SUM(D13:D16)</f>
        <v>99.99999999999999</v>
      </c>
      <c r="M17" s="73">
        <f>SUM(M13:M16)</f>
        <v>11896</v>
      </c>
    </row>
    <row r="18" spans="1:4" ht="23.25" customHeight="1">
      <c r="A18" s="16" t="s">
        <v>60</v>
      </c>
      <c r="B18" s="71"/>
      <c r="C18" s="72"/>
      <c r="D18" s="72"/>
    </row>
    <row r="19" spans="1:13" s="57" customFormat="1" ht="15.75" customHeight="1">
      <c r="A19" s="23" t="s">
        <v>41</v>
      </c>
      <c r="B19" s="64">
        <f>borsod_pk!B19+heves_pk!B19+nograd_pk!B19</f>
        <v>849</v>
      </c>
      <c r="C19" s="65">
        <f aca="true" t="shared" si="0" ref="C19:C25">B19/$B$11*100</f>
        <v>6.676627870399497</v>
      </c>
      <c r="D19" s="65">
        <f aca="true" t="shared" si="1" ref="D19:D24">M19/$M$11*100</f>
        <v>7.431069266980497</v>
      </c>
      <c r="M19" s="57">
        <f>borsod_pk!M19+heves_pk!M19+nograd_pk!M19</f>
        <v>884</v>
      </c>
    </row>
    <row r="20" spans="1:13" ht="15.75" customHeight="1">
      <c r="A20" s="24" t="s">
        <v>42</v>
      </c>
      <c r="B20" s="66">
        <f>borsod_pk!B20+heves_pk!B20+nograd_pk!B20</f>
        <v>4928</v>
      </c>
      <c r="C20" s="67">
        <f t="shared" si="0"/>
        <v>38.75432525951557</v>
      </c>
      <c r="D20" s="67">
        <f t="shared" si="1"/>
        <v>39.21486213853396</v>
      </c>
      <c r="M20" s="52">
        <f>borsod_pk!M20+heves_pk!M20+nograd_pk!M20</f>
        <v>4665</v>
      </c>
    </row>
    <row r="21" spans="1:13" s="57" customFormat="1" ht="15.75" customHeight="1">
      <c r="A21" s="23" t="s">
        <v>43</v>
      </c>
      <c r="B21" s="64">
        <f>borsod_pk!B21+heves_pk!B21+nograd_pk!B21</f>
        <v>2196</v>
      </c>
      <c r="C21" s="65">
        <f t="shared" si="0"/>
        <v>17.26958162944322</v>
      </c>
      <c r="D21" s="65">
        <f t="shared" si="1"/>
        <v>17.022528581035644</v>
      </c>
      <c r="M21" s="57">
        <f>borsod_pk!M21+heves_pk!M21+nograd_pk!M21</f>
        <v>2025</v>
      </c>
    </row>
    <row r="22" spans="1:13" ht="15.75" customHeight="1">
      <c r="A22" s="24" t="s">
        <v>44</v>
      </c>
      <c r="B22" s="66">
        <f>borsod_pk!B22+heves_pk!B22+nograd_pk!B22</f>
        <v>2780</v>
      </c>
      <c r="C22" s="67">
        <f t="shared" si="0"/>
        <v>21.86222082415854</v>
      </c>
      <c r="D22" s="67">
        <f t="shared" si="1"/>
        <v>20.66240753194351</v>
      </c>
      <c r="G22" s="80"/>
      <c r="M22" s="52">
        <f>borsod_pk!M22+heves_pk!M22+nograd_pk!M22</f>
        <v>2458</v>
      </c>
    </row>
    <row r="23" spans="1:13" s="57" customFormat="1" ht="15.75" customHeight="1">
      <c r="A23" s="23" t="s">
        <v>45</v>
      </c>
      <c r="B23" s="64">
        <f>borsod_pk!B23+heves_pk!B23+nograd_pk!B23</f>
        <v>1269</v>
      </c>
      <c r="C23" s="65">
        <f t="shared" si="0"/>
        <v>9.979553318653664</v>
      </c>
      <c r="D23" s="65">
        <f t="shared" si="1"/>
        <v>9.641896435776731</v>
      </c>
      <c r="M23" s="57">
        <f>borsod_pk!M23+heves_pk!M23+nograd_pk!M23</f>
        <v>1147</v>
      </c>
    </row>
    <row r="24" spans="1:13" ht="15.75" customHeight="1">
      <c r="A24" s="24" t="s">
        <v>46</v>
      </c>
      <c r="B24" s="66">
        <f>borsod_pk!B24+heves_pk!B24+nograd_pk!B24</f>
        <v>694</v>
      </c>
      <c r="C24" s="67">
        <f t="shared" si="0"/>
        <v>5.457691097829506</v>
      </c>
      <c r="D24" s="67">
        <f t="shared" si="1"/>
        <v>6.027236045729658</v>
      </c>
      <c r="M24" s="52">
        <f>borsod_pk!M24+heves_pk!M24+nograd_pk!M24</f>
        <v>717</v>
      </c>
    </row>
    <row r="25" spans="1:13" s="73" customFormat="1" ht="21" customHeight="1">
      <c r="A25" s="15" t="s">
        <v>39</v>
      </c>
      <c r="B25" s="68">
        <f>SUM(B19:B24)</f>
        <v>12716</v>
      </c>
      <c r="C25" s="69">
        <f t="shared" si="0"/>
        <v>100</v>
      </c>
      <c r="D25" s="69">
        <f>SUM(D19:D24)</f>
        <v>100</v>
      </c>
      <c r="M25" s="73">
        <f>SUM(M19:M24)</f>
        <v>11896</v>
      </c>
    </row>
    <row r="26" spans="1:4" ht="25.5" customHeight="1">
      <c r="A26" s="16" t="s">
        <v>47</v>
      </c>
      <c r="B26" s="71"/>
      <c r="C26" s="72"/>
      <c r="D26" s="72"/>
    </row>
    <row r="27" spans="1:13" s="57" customFormat="1" ht="18" customHeight="1">
      <c r="A27" s="23" t="s">
        <v>66</v>
      </c>
      <c r="B27" s="64">
        <f>borsod_pk!B27+heves_pk!B27+nograd_pk!B27</f>
        <v>4735</v>
      </c>
      <c r="C27" s="65">
        <f aca="true" t="shared" si="2" ref="C27:C32">B27/$B$11*100</f>
        <v>37.23655237496068</v>
      </c>
      <c r="D27" s="65">
        <f>M27/$M$11*100</f>
        <v>28.681909885675854</v>
      </c>
      <c r="G27" s="87"/>
      <c r="M27" s="57">
        <f>borsod_pk!M27+heves_pk!M27+nograd_pk!M27</f>
        <v>3412</v>
      </c>
    </row>
    <row r="28" spans="1:13" ht="18" customHeight="1">
      <c r="A28" s="24" t="s">
        <v>67</v>
      </c>
      <c r="B28" s="66">
        <f>borsod_pk!B28+heves_pk!B28+nograd_pk!B28</f>
        <v>3026</v>
      </c>
      <c r="C28" s="67">
        <f t="shared" si="2"/>
        <v>23.796791443850267</v>
      </c>
      <c r="D28" s="67">
        <f>M28/$M$11*100</f>
        <v>20.872562205783456</v>
      </c>
      <c r="M28" s="52">
        <f>borsod_pk!M28+heves_pk!M28+nograd_pk!M28</f>
        <v>2483</v>
      </c>
    </row>
    <row r="29" spans="1:13" s="57" customFormat="1" ht="18" customHeight="1">
      <c r="A29" s="23" t="s">
        <v>68</v>
      </c>
      <c r="B29" s="64">
        <f>borsod_pk!B29+heves_pk!B29+nograd_pk!B29</f>
        <v>2902</v>
      </c>
      <c r="C29" s="65">
        <f t="shared" si="2"/>
        <v>22.821642025794276</v>
      </c>
      <c r="D29" s="65">
        <f>M29/$M$11*100</f>
        <v>23.10020174848689</v>
      </c>
      <c r="M29" s="57">
        <f>borsod_pk!M29+heves_pk!M29+nograd_pk!M29</f>
        <v>2748</v>
      </c>
    </row>
    <row r="30" spans="1:13" ht="18" customHeight="1">
      <c r="A30" s="24" t="s">
        <v>69</v>
      </c>
      <c r="B30" s="66">
        <f>borsod_pk!B30+heves_pk!B30+nograd_pk!B30</f>
        <v>1466</v>
      </c>
      <c r="C30" s="67">
        <f t="shared" si="2"/>
        <v>11.52878263604907</v>
      </c>
      <c r="D30" s="67">
        <f>M30/$M$11*100</f>
        <v>17.283120376597175</v>
      </c>
      <c r="M30" s="52">
        <f>borsod_pk!M30+heves_pk!M30+nograd_pk!M30</f>
        <v>2056</v>
      </c>
    </row>
    <row r="31" spans="1:13" s="57" customFormat="1" ht="18" customHeight="1">
      <c r="A31" s="23" t="s">
        <v>70</v>
      </c>
      <c r="B31" s="64">
        <f>borsod_pk!B31+heves_pk!B31+nograd_pk!B31</f>
        <v>587</v>
      </c>
      <c r="C31" s="65">
        <f t="shared" si="2"/>
        <v>4.616231519345707</v>
      </c>
      <c r="D31" s="65">
        <f>M31/$M$11*100</f>
        <v>10.062205783456623</v>
      </c>
      <c r="M31" s="57">
        <f>borsod_pk!M31+heves_pk!M31+nograd_pk!M31</f>
        <v>1197</v>
      </c>
    </row>
    <row r="32" spans="1:13" s="70" customFormat="1" ht="23.25" customHeight="1">
      <c r="A32" s="17" t="s">
        <v>39</v>
      </c>
      <c r="B32" s="74">
        <f>SUM(B27:B31)</f>
        <v>12716</v>
      </c>
      <c r="C32" s="75">
        <f t="shared" si="2"/>
        <v>100</v>
      </c>
      <c r="D32" s="75">
        <f>SUM(D27:D31)</f>
        <v>100</v>
      </c>
      <c r="M32" s="70">
        <f>SUM(M27:M31)</f>
        <v>11896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106</v>
      </c>
      <c r="B34" s="78">
        <f>SUM('[6]regio'!$AG$52:$AG$60)</f>
        <v>0</v>
      </c>
      <c r="C34" s="79">
        <f>B34/$B$37*100</f>
        <v>0</v>
      </c>
      <c r="D34" s="79">
        <f>M34/$M$11*100</f>
        <v>0</v>
      </c>
      <c r="M34" s="52">
        <f>borsod_pk!M34+heves_pk!M34+nograd_pk!M34</f>
        <v>0</v>
      </c>
    </row>
    <row r="35" spans="1:13" ht="17.25" customHeight="1">
      <c r="A35" s="26" t="s">
        <v>107</v>
      </c>
      <c r="B35" s="64">
        <f>'[6]regio'!$AO$61+'[6]regio'!$AO$62</f>
        <v>4463</v>
      </c>
      <c r="C35" s="65">
        <f>B35/$B$37*100</f>
        <v>35.0975149418056</v>
      </c>
      <c r="D35" s="65">
        <f>M35/$M$11*100</f>
        <v>39.4502353732347</v>
      </c>
      <c r="M35" s="52">
        <f>borsod_pk!M35+heves_pk!M35+nograd_pk!M35</f>
        <v>4693</v>
      </c>
    </row>
    <row r="36" spans="1:13" ht="17.25" customHeight="1">
      <c r="A36" s="25" t="s">
        <v>63</v>
      </c>
      <c r="B36" s="78">
        <f>'[6]regio'!$AO$51</f>
        <v>8253</v>
      </c>
      <c r="C36" s="79">
        <f>B36/$B$37*100</f>
        <v>64.9024850581944</v>
      </c>
      <c r="D36" s="79">
        <f>M36/$M$11*100</f>
        <v>60.5497646267653</v>
      </c>
      <c r="M36" s="52">
        <f>borsod_pk!M36+heves_pk!M36+nograd_pk!M36</f>
        <v>7203</v>
      </c>
    </row>
    <row r="37" spans="1:13" ht="17.25" customHeight="1">
      <c r="A37" s="55" t="s">
        <v>39</v>
      </c>
      <c r="B37" s="98">
        <f>SUM(B34:B36)</f>
        <v>12716</v>
      </c>
      <c r="C37" s="99">
        <f>SUM(C34:C36)</f>
        <v>100</v>
      </c>
      <c r="D37" s="99">
        <f>SUM(D34:D36)</f>
        <v>100</v>
      </c>
      <c r="M37" s="70">
        <f>SUM(M34:M36)</f>
        <v>11896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20" t="s">
        <v>100</v>
      </c>
      <c r="B39" s="120"/>
      <c r="C39" s="120"/>
      <c r="D39" s="120"/>
      <c r="E39" s="89"/>
      <c r="F39" s="89"/>
    </row>
    <row r="40" ht="17.25" customHeight="1"/>
    <row r="41" spans="3:4" ht="12.75">
      <c r="C41" s="80"/>
      <c r="D41" s="80"/>
    </row>
    <row r="42" spans="3:4" ht="12.75">
      <c r="C42" s="80"/>
      <c r="D42" s="80"/>
    </row>
    <row r="43" spans="3:4" ht="12.75">
      <c r="C43" s="80"/>
      <c r="D43" s="80"/>
    </row>
    <row r="44" spans="3:4" ht="12.75">
      <c r="C44" s="80"/>
      <c r="D44" s="80"/>
    </row>
    <row r="45" spans="3:4" ht="12.75">
      <c r="C45" s="80"/>
      <c r="D45" s="80"/>
    </row>
    <row r="46" spans="3:4" ht="12.75">
      <c r="C46" s="80"/>
      <c r="D46" s="80"/>
    </row>
    <row r="47" spans="3:4" ht="12.75">
      <c r="C47" s="80"/>
      <c r="D47" s="80"/>
    </row>
    <row r="48" spans="3:4" ht="12.75">
      <c r="C48" s="80"/>
      <c r="D48" s="80"/>
    </row>
    <row r="49" spans="3:4" ht="12.75">
      <c r="C49" s="80"/>
      <c r="D49" s="80"/>
    </row>
    <row r="50" spans="3:4" ht="12.75">
      <c r="C50" s="80"/>
      <c r="D50" s="80"/>
    </row>
    <row r="51" spans="3:4" ht="12.75">
      <c r="C51" s="80"/>
      <c r="D51" s="80"/>
    </row>
    <row r="52" spans="3:4" ht="12.75">
      <c r="C52" s="80"/>
      <c r="D52" s="80"/>
    </row>
    <row r="53" spans="3:4" ht="12.75">
      <c r="C53" s="80"/>
      <c r="D53" s="80"/>
    </row>
    <row r="54" spans="3:4" ht="12.75">
      <c r="C54" s="80"/>
      <c r="D54" s="80"/>
    </row>
    <row r="55" spans="3:4" ht="12.75">
      <c r="C55" s="80"/>
      <c r="D55" s="80"/>
    </row>
    <row r="56" spans="3:4" ht="12.75">
      <c r="C56" s="80"/>
      <c r="D56" s="80"/>
    </row>
    <row r="57" spans="3:4" ht="12.75">
      <c r="C57" s="80"/>
      <c r="D57" s="80"/>
    </row>
    <row r="58" spans="3:4" ht="12.75">
      <c r="C58" s="80"/>
      <c r="D58" s="80"/>
    </row>
    <row r="59" spans="3:4" ht="12.75">
      <c r="C59" s="80"/>
      <c r="D59" s="80"/>
    </row>
    <row r="60" spans="3:4" ht="12.75">
      <c r="C60" s="80"/>
      <c r="D60" s="80"/>
    </row>
    <row r="61" spans="3:4" ht="12.75">
      <c r="C61" s="80"/>
      <c r="D61" s="80"/>
    </row>
    <row r="62" spans="3:4" ht="12.75">
      <c r="C62" s="80"/>
      <c r="D62" s="80"/>
    </row>
    <row r="63" spans="3:4" ht="12.75">
      <c r="C63" s="80"/>
      <c r="D63" s="80"/>
    </row>
    <row r="64" spans="3:4" ht="12.75">
      <c r="C64" s="80"/>
      <c r="D64" s="80"/>
    </row>
    <row r="65" spans="3:4" ht="12.75">
      <c r="C65" s="80"/>
      <c r="D65" s="80"/>
    </row>
    <row r="66" spans="3:4" ht="12.75">
      <c r="C66" s="80"/>
      <c r="D66" s="80"/>
    </row>
    <row r="67" spans="3:4" ht="12.75">
      <c r="C67" s="80"/>
      <c r="D67" s="80"/>
    </row>
    <row r="68" spans="3:4" ht="12.75">
      <c r="C68" s="80"/>
      <c r="D68" s="80"/>
    </row>
    <row r="69" spans="3:4" ht="12.75">
      <c r="C69" s="80"/>
      <c r="D69" s="80"/>
    </row>
    <row r="70" spans="3:4" ht="12.75">
      <c r="C70" s="80"/>
      <c r="D70" s="80"/>
    </row>
    <row r="71" spans="3:4" ht="12.75">
      <c r="C71" s="80"/>
      <c r="D71" s="80"/>
    </row>
    <row r="72" spans="3:4" ht="12.75">
      <c r="C72" s="80"/>
      <c r="D72" s="80"/>
    </row>
    <row r="73" spans="3:4" ht="12.75">
      <c r="C73" s="80"/>
      <c r="D73" s="80"/>
    </row>
    <row r="74" spans="3:4" ht="12.75">
      <c r="C74" s="80"/>
      <c r="D74" s="80"/>
    </row>
    <row r="75" spans="3:4" ht="12.75">
      <c r="C75" s="80"/>
      <c r="D75" s="80"/>
    </row>
    <row r="76" spans="3:4" ht="12.75">
      <c r="C76" s="80"/>
      <c r="D76" s="80"/>
    </row>
    <row r="77" spans="3:4" ht="12.75">
      <c r="C77" s="80"/>
      <c r="D77" s="80"/>
    </row>
    <row r="78" spans="3:4" ht="12.75">
      <c r="C78" s="80"/>
      <c r="D78" s="80"/>
    </row>
    <row r="79" spans="3:4" ht="12.75">
      <c r="C79" s="80"/>
      <c r="D79" s="80"/>
    </row>
    <row r="80" spans="3:4" ht="12.75">
      <c r="C80" s="80"/>
      <c r="D80" s="80"/>
    </row>
    <row r="81" spans="3:4" ht="12.75">
      <c r="C81" s="80"/>
      <c r="D81" s="80"/>
    </row>
    <row r="82" spans="3:4" ht="12.75">
      <c r="C82" s="80"/>
      <c r="D82" s="80"/>
    </row>
    <row r="83" spans="3:4" ht="12.75">
      <c r="C83" s="80"/>
      <c r="D83" s="80"/>
    </row>
    <row r="84" spans="3:4" ht="12.75">
      <c r="C84" s="80"/>
      <c r="D84" s="80"/>
    </row>
    <row r="85" spans="3:4" ht="12.75">
      <c r="C85" s="80"/>
      <c r="D85" s="80"/>
    </row>
    <row r="86" spans="3:4" ht="12.75">
      <c r="C86" s="80"/>
      <c r="D86" s="80"/>
    </row>
    <row r="87" spans="3:4" ht="12.75">
      <c r="C87" s="80"/>
      <c r="D87" s="80"/>
    </row>
    <row r="88" spans="3:4" ht="12.75">
      <c r="C88" s="80"/>
      <c r="D88" s="80"/>
    </row>
    <row r="89" spans="3:4" ht="12.75">
      <c r="C89" s="80"/>
      <c r="D89" s="80"/>
    </row>
    <row r="90" spans="3:4" ht="12.75">
      <c r="C90" s="80"/>
      <c r="D90" s="80"/>
    </row>
    <row r="91" spans="3:4" ht="12.75">
      <c r="C91" s="80"/>
      <c r="D91" s="80"/>
    </row>
    <row r="92" spans="3:4" ht="12.75">
      <c r="C92" s="80"/>
      <c r="D92" s="80"/>
    </row>
    <row r="93" spans="3:4" ht="12.75">
      <c r="C93" s="80"/>
      <c r="D93" s="80"/>
    </row>
    <row r="94" spans="3:4" ht="12.75">
      <c r="C94" s="80"/>
      <c r="D94" s="80"/>
    </row>
    <row r="95" spans="3:4" ht="12.75">
      <c r="C95" s="80"/>
      <c r="D95" s="80"/>
    </row>
    <row r="96" spans="3:4" ht="12.75">
      <c r="C96" s="80"/>
      <c r="D96" s="80"/>
    </row>
    <row r="97" spans="3:4" ht="12.75">
      <c r="C97" s="80"/>
      <c r="D97" s="80"/>
    </row>
    <row r="98" spans="3:4" ht="12.75">
      <c r="C98" s="80"/>
      <c r="D98" s="80"/>
    </row>
    <row r="99" spans="3:4" ht="12.75">
      <c r="C99" s="80"/>
      <c r="D99" s="80"/>
    </row>
    <row r="100" spans="3:4" ht="12.75">
      <c r="C100" s="80"/>
      <c r="D100" s="80"/>
    </row>
    <row r="101" spans="3:4" ht="12.75">
      <c r="C101" s="80"/>
      <c r="D101" s="80"/>
    </row>
    <row r="102" spans="3:4" ht="12.75">
      <c r="C102" s="80"/>
      <c r="D102" s="80"/>
    </row>
    <row r="103" spans="3:4" ht="12.75">
      <c r="C103" s="80"/>
      <c r="D103" s="80"/>
    </row>
    <row r="104" spans="3:4" ht="12.75">
      <c r="C104" s="80"/>
      <c r="D104" s="80"/>
    </row>
    <row r="105" spans="3:4" ht="12.75">
      <c r="C105" s="80"/>
      <c r="D105" s="80"/>
    </row>
    <row r="106" spans="3:4" ht="12.75">
      <c r="C106" s="80"/>
      <c r="D106" s="80"/>
    </row>
    <row r="107" spans="3:4" ht="12.75">
      <c r="C107" s="80"/>
      <c r="D107" s="80"/>
    </row>
    <row r="108" spans="3:4" ht="12.75">
      <c r="C108" s="80"/>
      <c r="D108" s="80"/>
    </row>
    <row r="109" spans="3:4" ht="12.75">
      <c r="C109" s="80"/>
      <c r="D109" s="80"/>
    </row>
    <row r="110" spans="3:4" ht="12.75">
      <c r="C110" s="80"/>
      <c r="D110" s="80"/>
    </row>
    <row r="111" spans="3:4" ht="12.75">
      <c r="C111" s="80"/>
      <c r="D111" s="80"/>
    </row>
    <row r="112" spans="3:4" ht="12.75">
      <c r="C112" s="80"/>
      <c r="D112" s="80"/>
    </row>
    <row r="113" spans="3:4" ht="12.75">
      <c r="C113" s="80"/>
      <c r="D113" s="80"/>
    </row>
    <row r="114" spans="3:4" ht="12.75">
      <c r="C114" s="80"/>
      <c r="D114" s="80"/>
    </row>
    <row r="115" spans="3:4" ht="12.75">
      <c r="C115" s="80"/>
      <c r="D115" s="80"/>
    </row>
    <row r="116" spans="3:4" ht="12.75">
      <c r="C116" s="80"/>
      <c r="D116" s="80"/>
    </row>
    <row r="117" spans="3:4" ht="12.75">
      <c r="C117" s="80"/>
      <c r="D117" s="80"/>
    </row>
    <row r="118" spans="3:4" ht="12.75">
      <c r="C118" s="80"/>
      <c r="D118" s="80"/>
    </row>
    <row r="119" spans="3:4" ht="12.75">
      <c r="C119" s="80"/>
      <c r="D119" s="80"/>
    </row>
    <row r="120" spans="3:4" ht="12.75">
      <c r="C120" s="80"/>
      <c r="D120" s="80"/>
    </row>
    <row r="121" spans="3:4" ht="12.75">
      <c r="C121" s="80"/>
      <c r="D121" s="80"/>
    </row>
    <row r="122" spans="3:4" ht="12.75">
      <c r="C122" s="80"/>
      <c r="D122" s="80"/>
    </row>
    <row r="123" spans="3:4" ht="12.75">
      <c r="C123" s="80"/>
      <c r="D123" s="80"/>
    </row>
    <row r="124" spans="3:4" ht="12.75">
      <c r="C124" s="80"/>
      <c r="D124" s="80"/>
    </row>
    <row r="125" spans="3:4" ht="12.75">
      <c r="C125" s="80"/>
      <c r="D125" s="80"/>
    </row>
    <row r="126" spans="3:4" ht="12.75">
      <c r="C126" s="80"/>
      <c r="D126" s="80"/>
    </row>
    <row r="127" spans="3:4" ht="12.75">
      <c r="C127" s="80"/>
      <c r="D127" s="80"/>
    </row>
    <row r="128" spans="3:4" ht="12.75">
      <c r="C128" s="80"/>
      <c r="D128" s="80"/>
    </row>
    <row r="129" spans="3:4" ht="12.75">
      <c r="C129" s="80"/>
      <c r="D129" s="80"/>
    </row>
    <row r="130" spans="3:4" ht="12.75">
      <c r="C130" s="80"/>
      <c r="D130" s="80"/>
    </row>
    <row r="131" spans="3:4" ht="12.75">
      <c r="C131" s="80"/>
      <c r="D131" s="80"/>
    </row>
    <row r="132" spans="3:4" ht="12.75">
      <c r="C132" s="80"/>
      <c r="D132" s="80"/>
    </row>
    <row r="133" spans="3:4" ht="12.75">
      <c r="C133" s="80"/>
      <c r="D133" s="80"/>
    </row>
    <row r="134" spans="3:4" ht="12.75">
      <c r="C134" s="80"/>
      <c r="D134" s="80"/>
    </row>
    <row r="135" spans="3:4" ht="12.75">
      <c r="C135" s="80"/>
      <c r="D135" s="80"/>
    </row>
    <row r="136" spans="3:4" ht="12.75">
      <c r="C136" s="80"/>
      <c r="D136" s="80"/>
    </row>
    <row r="137" spans="3:4" ht="12.75">
      <c r="C137" s="80"/>
      <c r="D137" s="80"/>
    </row>
    <row r="138" spans="3:4" ht="12.75">
      <c r="C138" s="80"/>
      <c r="D138" s="80"/>
    </row>
    <row r="139" spans="3:4" ht="12.75">
      <c r="C139" s="80"/>
      <c r="D139" s="80"/>
    </row>
    <row r="140" spans="3:4" ht="12.75">
      <c r="C140" s="80"/>
      <c r="D140" s="80"/>
    </row>
    <row r="141" spans="3:4" ht="12.75">
      <c r="C141" s="80"/>
      <c r="D141" s="80"/>
    </row>
    <row r="142" spans="3:4" ht="12.75">
      <c r="C142" s="80"/>
      <c r="D142" s="80"/>
    </row>
    <row r="143" spans="3:4" ht="12.75">
      <c r="C143" s="80"/>
      <c r="D143" s="80"/>
    </row>
    <row r="144" spans="3:4" ht="12.75">
      <c r="C144" s="80"/>
      <c r="D144" s="80"/>
    </row>
    <row r="145" spans="3:4" ht="12.75">
      <c r="C145" s="80"/>
      <c r="D145" s="80"/>
    </row>
    <row r="146" spans="3:4" ht="12.75">
      <c r="C146" s="80"/>
      <c r="D146" s="80"/>
    </row>
    <row r="147" spans="3:4" ht="12.75">
      <c r="C147" s="80"/>
      <c r="D147" s="80"/>
    </row>
    <row r="148" spans="3:4" ht="12.75">
      <c r="C148" s="80"/>
      <c r="D148" s="80"/>
    </row>
    <row r="149" spans="3:4" ht="12.75">
      <c r="C149" s="80"/>
      <c r="D149" s="80"/>
    </row>
    <row r="150" spans="3:4" ht="12.75">
      <c r="C150" s="80"/>
      <c r="D150" s="80"/>
    </row>
    <row r="151" spans="3:4" ht="12.75">
      <c r="C151" s="80"/>
      <c r="D151" s="80"/>
    </row>
    <row r="152" spans="3:4" ht="12.75">
      <c r="C152" s="80"/>
      <c r="D152" s="80"/>
    </row>
    <row r="153" spans="3:4" ht="12.75">
      <c r="C153" s="80"/>
      <c r="D153" s="80"/>
    </row>
    <row r="154" spans="3:4" ht="12.75">
      <c r="C154" s="80"/>
      <c r="D154" s="80"/>
    </row>
    <row r="155" spans="3:4" ht="12.75">
      <c r="C155" s="80"/>
      <c r="D155" s="80"/>
    </row>
    <row r="156" spans="3:4" ht="12.75">
      <c r="C156" s="80"/>
      <c r="D156" s="80"/>
    </row>
    <row r="157" spans="3:4" ht="12.75">
      <c r="C157" s="80"/>
      <c r="D157" s="80"/>
    </row>
    <row r="158" spans="3:4" ht="12.75">
      <c r="C158" s="80"/>
      <c r="D158" s="80"/>
    </row>
    <row r="159" spans="3:4" ht="12.75">
      <c r="C159" s="80"/>
      <c r="D159" s="80"/>
    </row>
    <row r="160" spans="3:4" ht="12.75">
      <c r="C160" s="80"/>
      <c r="D160" s="80"/>
    </row>
    <row r="161" spans="3:4" ht="12.75">
      <c r="C161" s="80"/>
      <c r="D161" s="80"/>
    </row>
    <row r="162" spans="3:4" ht="12.75">
      <c r="C162" s="80"/>
      <c r="D162" s="80"/>
    </row>
    <row r="163" spans="3:4" ht="12.75">
      <c r="C163" s="80"/>
      <c r="D163" s="80"/>
    </row>
    <row r="164" spans="3:4" ht="12.75">
      <c r="C164" s="80"/>
      <c r="D164" s="80"/>
    </row>
    <row r="165" spans="3:4" ht="12.75">
      <c r="C165" s="80"/>
      <c r="D165" s="80"/>
    </row>
    <row r="166" spans="3:4" ht="12.75">
      <c r="C166" s="80"/>
      <c r="D166" s="80"/>
    </row>
    <row r="167" spans="3:4" ht="12.75">
      <c r="C167" s="80"/>
      <c r="D167" s="80"/>
    </row>
    <row r="168" spans="3:4" ht="12.75">
      <c r="C168" s="80"/>
      <c r="D168" s="80"/>
    </row>
    <row r="169" spans="3:4" ht="12.75">
      <c r="C169" s="80"/>
      <c r="D169" s="80"/>
    </row>
    <row r="170" spans="3:4" ht="12.75">
      <c r="C170" s="80"/>
      <c r="D170" s="80"/>
    </row>
    <row r="171" spans="3:4" ht="12.75">
      <c r="C171" s="80"/>
      <c r="D171" s="80"/>
    </row>
    <row r="172" spans="3:4" ht="12.75">
      <c r="C172" s="80"/>
      <c r="D172" s="80"/>
    </row>
    <row r="173" spans="3:4" ht="12.75">
      <c r="C173" s="80"/>
      <c r="D173" s="80"/>
    </row>
    <row r="174" spans="3:4" ht="12.75">
      <c r="C174" s="80"/>
      <c r="D174" s="80"/>
    </row>
    <row r="175" spans="3:4" ht="12.75">
      <c r="C175" s="80"/>
      <c r="D175" s="80"/>
    </row>
    <row r="176" spans="3:4" ht="12.75">
      <c r="C176" s="80"/>
      <c r="D176" s="80"/>
    </row>
    <row r="177" spans="3:4" ht="12.75">
      <c r="C177" s="80"/>
      <c r="D177" s="80"/>
    </row>
    <row r="178" spans="3:4" ht="12.75">
      <c r="C178" s="80"/>
      <c r="D178" s="80"/>
    </row>
    <row r="179" spans="3:4" ht="12.75">
      <c r="C179" s="80"/>
      <c r="D179" s="80"/>
    </row>
    <row r="180" spans="3:4" ht="12.75">
      <c r="C180" s="80"/>
      <c r="D180" s="80"/>
    </row>
    <row r="181" spans="3:4" ht="12.75">
      <c r="C181" s="80"/>
      <c r="D181" s="80"/>
    </row>
    <row r="182" spans="3:4" ht="12.75">
      <c r="C182" s="80"/>
      <c r="D182" s="80"/>
    </row>
    <row r="183" spans="3:4" ht="12.75">
      <c r="C183" s="80"/>
      <c r="D183" s="80"/>
    </row>
    <row r="184" spans="3:4" ht="12.75">
      <c r="C184" s="80"/>
      <c r="D184" s="80"/>
    </row>
    <row r="185" spans="3:4" ht="12.75">
      <c r="C185" s="80"/>
      <c r="D185" s="80"/>
    </row>
    <row r="186" spans="3:4" ht="12.75">
      <c r="C186" s="80"/>
      <c r="D186" s="80"/>
    </row>
    <row r="187" spans="3:4" ht="12.75">
      <c r="C187" s="80"/>
      <c r="D187" s="80"/>
    </row>
    <row r="188" spans="3:4" ht="12.75">
      <c r="C188" s="80"/>
      <c r="D188" s="80"/>
    </row>
    <row r="189" spans="3:4" ht="12.75">
      <c r="C189" s="80"/>
      <c r="D189" s="80"/>
    </row>
    <row r="190" spans="3:4" ht="12.75">
      <c r="C190" s="80"/>
      <c r="D190" s="80"/>
    </row>
    <row r="191" spans="3:4" ht="12.75">
      <c r="C191" s="80"/>
      <c r="D191" s="80"/>
    </row>
    <row r="192" spans="3:4" ht="12.75">
      <c r="C192" s="80"/>
      <c r="D192" s="80"/>
    </row>
    <row r="193" spans="3:4" ht="12.75">
      <c r="C193" s="80"/>
      <c r="D193" s="80"/>
    </row>
    <row r="194" spans="3:4" ht="12.75">
      <c r="C194" s="80"/>
      <c r="D194" s="80"/>
    </row>
    <row r="195" spans="3:4" ht="12.75">
      <c r="C195" s="80"/>
      <c r="D195" s="80"/>
    </row>
    <row r="196" spans="3:4" ht="12.75">
      <c r="C196" s="80"/>
      <c r="D196" s="80"/>
    </row>
    <row r="197" spans="3:4" ht="12.75">
      <c r="C197" s="80"/>
      <c r="D197" s="80"/>
    </row>
    <row r="198" spans="3:4" ht="12.75">
      <c r="C198" s="80"/>
      <c r="D198" s="80"/>
    </row>
    <row r="199" spans="3:4" ht="12.75">
      <c r="C199" s="80"/>
      <c r="D199" s="80"/>
    </row>
    <row r="200" spans="3:4" ht="12.75">
      <c r="C200" s="80"/>
      <c r="D200" s="80"/>
    </row>
    <row r="201" spans="3:4" ht="12.75">
      <c r="C201" s="80"/>
      <c r="D201" s="80"/>
    </row>
    <row r="202" spans="3:4" ht="12.75">
      <c r="C202" s="80"/>
      <c r="D202" s="80"/>
    </row>
    <row r="203" spans="3:4" ht="12.75">
      <c r="C203" s="80"/>
      <c r="D203" s="80"/>
    </row>
    <row r="204" spans="3:4" ht="12.75">
      <c r="C204" s="80"/>
      <c r="D204" s="80"/>
    </row>
    <row r="205" spans="3:4" ht="12.75">
      <c r="C205" s="80"/>
      <c r="D205" s="80"/>
    </row>
    <row r="206" spans="3:4" ht="12.75">
      <c r="C206" s="80"/>
      <c r="D206" s="80"/>
    </row>
    <row r="207" spans="3:4" ht="12.75">
      <c r="C207" s="80"/>
      <c r="D207" s="80"/>
    </row>
    <row r="208" spans="3:4" ht="12.75">
      <c r="C208" s="80"/>
      <c r="D208" s="80"/>
    </row>
    <row r="209" spans="3:4" ht="12.75">
      <c r="C209" s="80"/>
      <c r="D209" s="80"/>
    </row>
    <row r="210" spans="3:4" ht="12.75">
      <c r="C210" s="80"/>
      <c r="D210" s="80"/>
    </row>
    <row r="211" spans="3:4" ht="12.75">
      <c r="C211" s="80"/>
      <c r="D211" s="80"/>
    </row>
    <row r="212" spans="3:4" ht="12.75">
      <c r="C212" s="80"/>
      <c r="D212" s="80"/>
    </row>
    <row r="213" spans="3:4" ht="12.75">
      <c r="C213" s="80"/>
      <c r="D213" s="80"/>
    </row>
    <row r="214" spans="3:4" ht="12.75">
      <c r="C214" s="80"/>
      <c r="D214" s="80"/>
    </row>
    <row r="215" spans="3:4" ht="12.75">
      <c r="C215" s="80"/>
      <c r="D215" s="80"/>
    </row>
    <row r="216" spans="3:4" ht="12.75">
      <c r="C216" s="80"/>
      <c r="D216" s="80"/>
    </row>
    <row r="217" spans="3:4" ht="12.75">
      <c r="C217" s="80"/>
      <c r="D217" s="80"/>
    </row>
    <row r="218" spans="3:4" ht="12.75">
      <c r="C218" s="80"/>
      <c r="D218" s="80"/>
    </row>
    <row r="219" spans="3:4" ht="12.75">
      <c r="C219" s="80"/>
      <c r="D219" s="80"/>
    </row>
    <row r="220" spans="3:4" ht="12.75">
      <c r="C220" s="80"/>
      <c r="D220" s="80"/>
    </row>
    <row r="221" spans="3:4" ht="12.75">
      <c r="C221" s="80"/>
      <c r="D221" s="80"/>
    </row>
    <row r="222" spans="3:4" ht="12.75">
      <c r="C222" s="80"/>
      <c r="D222" s="80"/>
    </row>
    <row r="223" spans="3:4" ht="12.75">
      <c r="C223" s="80"/>
      <c r="D223" s="80"/>
    </row>
    <row r="224" spans="3:4" ht="12.75">
      <c r="C224" s="80"/>
      <c r="D224" s="80"/>
    </row>
    <row r="225" spans="3:4" ht="12.75">
      <c r="C225" s="80"/>
      <c r="D225" s="80"/>
    </row>
    <row r="226" spans="3:4" ht="12.75">
      <c r="C226" s="80"/>
      <c r="D226" s="80"/>
    </row>
    <row r="227" spans="3:4" ht="12.75">
      <c r="C227" s="80"/>
      <c r="D227" s="80"/>
    </row>
    <row r="228" spans="3:4" ht="12.75">
      <c r="C228" s="80"/>
      <c r="D228" s="80"/>
    </row>
    <row r="229" spans="3:4" ht="12.75">
      <c r="C229" s="80"/>
      <c r="D229" s="80"/>
    </row>
    <row r="230" spans="3:4" ht="12.75">
      <c r="C230" s="80"/>
      <c r="D230" s="80"/>
    </row>
    <row r="231" spans="3:4" ht="12.75">
      <c r="C231" s="80"/>
      <c r="D231" s="80"/>
    </row>
    <row r="232" spans="3:4" ht="12.75">
      <c r="C232" s="80"/>
      <c r="D232" s="80"/>
    </row>
    <row r="233" spans="3:4" ht="12.75">
      <c r="C233" s="80"/>
      <c r="D233" s="80"/>
    </row>
    <row r="234" spans="3:4" ht="12.75">
      <c r="C234" s="80"/>
      <c r="D234" s="80"/>
    </row>
    <row r="235" spans="3:4" ht="12.75">
      <c r="C235" s="80"/>
      <c r="D235" s="80"/>
    </row>
    <row r="236" spans="3:4" ht="12.75">
      <c r="C236" s="80"/>
      <c r="D236" s="80"/>
    </row>
    <row r="237" spans="3:4" ht="12.75">
      <c r="C237" s="80"/>
      <c r="D237" s="80"/>
    </row>
    <row r="238" spans="3:4" ht="12.75">
      <c r="C238" s="80"/>
      <c r="D238" s="80"/>
    </row>
    <row r="239" spans="3:4" ht="12.75">
      <c r="C239" s="80"/>
      <c r="D239" s="80"/>
    </row>
    <row r="240" spans="3:4" ht="12.75">
      <c r="C240" s="80"/>
      <c r="D240" s="80"/>
    </row>
    <row r="241" spans="3:4" ht="12.75">
      <c r="C241" s="80"/>
      <c r="D241" s="80"/>
    </row>
    <row r="242" spans="3:4" ht="12.75">
      <c r="C242" s="80"/>
      <c r="D242" s="80"/>
    </row>
    <row r="243" spans="3:4" ht="12.75">
      <c r="C243" s="80"/>
      <c r="D243" s="80"/>
    </row>
    <row r="244" spans="3:4" ht="12.75">
      <c r="C244" s="80"/>
      <c r="D244" s="80"/>
    </row>
    <row r="245" spans="3:4" ht="12.75">
      <c r="C245" s="80"/>
      <c r="D245" s="80"/>
    </row>
    <row r="246" spans="3:4" ht="12.75">
      <c r="C246" s="80"/>
      <c r="D246" s="80"/>
    </row>
    <row r="247" spans="3:4" ht="12.75">
      <c r="C247" s="80"/>
      <c r="D247" s="80"/>
    </row>
    <row r="248" spans="3:4" ht="12.75">
      <c r="C248" s="80"/>
      <c r="D248" s="80"/>
    </row>
    <row r="249" spans="3:4" ht="12.75">
      <c r="C249" s="80"/>
      <c r="D249" s="80"/>
    </row>
    <row r="250" spans="3:4" ht="12.75">
      <c r="C250" s="80"/>
      <c r="D250" s="80"/>
    </row>
    <row r="251" spans="3:4" ht="12.75">
      <c r="C251" s="80"/>
      <c r="D251" s="80"/>
    </row>
    <row r="252" spans="3:4" ht="12.75">
      <c r="C252" s="80"/>
      <c r="D252" s="80"/>
    </row>
    <row r="253" spans="3:4" ht="12.75">
      <c r="C253" s="80"/>
      <c r="D253" s="80"/>
    </row>
    <row r="254" spans="3:4" ht="12.75">
      <c r="C254" s="80"/>
      <c r="D254" s="80"/>
    </row>
    <row r="255" spans="3:4" ht="12.75">
      <c r="C255" s="80"/>
      <c r="D255" s="80"/>
    </row>
    <row r="256" spans="3:4" ht="12.75">
      <c r="C256" s="80"/>
      <c r="D256" s="80"/>
    </row>
    <row r="257" spans="3:4" ht="12.75">
      <c r="C257" s="80"/>
      <c r="D257" s="80"/>
    </row>
    <row r="258" spans="3:4" ht="12.75">
      <c r="C258" s="80"/>
      <c r="D258" s="80"/>
    </row>
    <row r="259" spans="3:4" ht="12.75">
      <c r="C259" s="80"/>
      <c r="D259" s="80"/>
    </row>
    <row r="260" spans="3:4" ht="12.75">
      <c r="C260" s="80"/>
      <c r="D260" s="80"/>
    </row>
    <row r="261" spans="3:4" ht="12.75">
      <c r="C261" s="80"/>
      <c r="D261" s="80"/>
    </row>
    <row r="262" spans="3:4" ht="12.75">
      <c r="C262" s="80"/>
      <c r="D262" s="80"/>
    </row>
    <row r="263" spans="3:4" ht="12.75">
      <c r="C263" s="80"/>
      <c r="D263" s="80"/>
    </row>
    <row r="264" spans="3:4" ht="12.75">
      <c r="C264" s="80"/>
      <c r="D264" s="80"/>
    </row>
    <row r="265" spans="3:4" ht="12.75">
      <c r="C265" s="80"/>
      <c r="D265" s="80"/>
    </row>
    <row r="266" spans="3:4" ht="12.75">
      <c r="C266" s="80"/>
      <c r="D266" s="80"/>
    </row>
    <row r="267" spans="3:4" ht="12.75">
      <c r="C267" s="80"/>
      <c r="D267" s="80"/>
    </row>
    <row r="268" spans="3:4" ht="12.75">
      <c r="C268" s="80"/>
      <c r="D268" s="80"/>
    </row>
    <row r="269" spans="3:4" ht="12.75">
      <c r="C269" s="80"/>
      <c r="D269" s="80"/>
    </row>
    <row r="270" spans="3:4" ht="12.75">
      <c r="C270" s="80"/>
      <c r="D270" s="80"/>
    </row>
    <row r="271" spans="3:4" ht="12.75">
      <c r="C271" s="80"/>
      <c r="D271" s="80"/>
    </row>
    <row r="272" spans="3:4" ht="12.75">
      <c r="C272" s="80"/>
      <c r="D272" s="80"/>
    </row>
    <row r="273" spans="3:4" ht="12.75">
      <c r="C273" s="80"/>
      <c r="D273" s="80"/>
    </row>
    <row r="274" spans="3:4" ht="12.75">
      <c r="C274" s="80"/>
      <c r="D274" s="80"/>
    </row>
    <row r="275" spans="3:4" ht="12.75">
      <c r="C275" s="80"/>
      <c r="D275" s="80"/>
    </row>
    <row r="276" spans="3:4" ht="12.75">
      <c r="C276" s="80"/>
      <c r="D276" s="80"/>
    </row>
    <row r="277" spans="3:4" ht="12.75">
      <c r="C277" s="80"/>
      <c r="D277" s="80"/>
    </row>
    <row r="278" spans="3:4" ht="12.75">
      <c r="C278" s="80"/>
      <c r="D278" s="80"/>
    </row>
    <row r="279" spans="3:4" ht="12.75">
      <c r="C279" s="80"/>
      <c r="D279" s="80"/>
    </row>
    <row r="280" spans="3:4" ht="12.75">
      <c r="C280" s="80"/>
      <c r="D280" s="80"/>
    </row>
    <row r="281" spans="3:4" ht="12.75">
      <c r="C281" s="80"/>
      <c r="D281" s="80"/>
    </row>
    <row r="282" spans="3:4" ht="12.75">
      <c r="C282" s="80"/>
      <c r="D282" s="80"/>
    </row>
    <row r="283" spans="3:4" ht="12.75">
      <c r="C283" s="80"/>
      <c r="D283" s="80"/>
    </row>
    <row r="284" spans="3:4" ht="12.75">
      <c r="C284" s="80"/>
      <c r="D284" s="80"/>
    </row>
    <row r="285" spans="3:4" ht="12.75">
      <c r="C285" s="80"/>
      <c r="D285" s="80"/>
    </row>
    <row r="286" spans="3:4" ht="12.75">
      <c r="C286" s="80"/>
      <c r="D286" s="80"/>
    </row>
    <row r="287" spans="3:4" ht="12.75">
      <c r="C287" s="80"/>
      <c r="D287" s="80"/>
    </row>
    <row r="288" spans="3:4" ht="12.75">
      <c r="C288" s="80"/>
      <c r="D288" s="80"/>
    </row>
    <row r="289" spans="3:4" ht="12.75">
      <c r="C289" s="80"/>
      <c r="D289" s="80"/>
    </row>
    <row r="290" spans="3:4" ht="12.75">
      <c r="C290" s="80"/>
      <c r="D290" s="80"/>
    </row>
    <row r="291" spans="3:4" ht="12.75">
      <c r="C291" s="80"/>
      <c r="D291" s="80"/>
    </row>
    <row r="292" spans="3:4" ht="12.75">
      <c r="C292" s="80"/>
      <c r="D292" s="80"/>
    </row>
    <row r="293" spans="3:4" ht="12.75">
      <c r="C293" s="80"/>
      <c r="D293" s="80"/>
    </row>
    <row r="294" spans="3:4" ht="12.75">
      <c r="C294" s="80"/>
      <c r="D294" s="80"/>
    </row>
    <row r="295" spans="3:4" ht="12.75">
      <c r="C295" s="80"/>
      <c r="D295" s="80"/>
    </row>
    <row r="296" spans="3:4" ht="12.75">
      <c r="C296" s="80"/>
      <c r="D296" s="80"/>
    </row>
    <row r="297" spans="3:4" ht="12.75">
      <c r="C297" s="80"/>
      <c r="D297" s="80"/>
    </row>
    <row r="298" spans="3:4" ht="12.75">
      <c r="C298" s="80"/>
      <c r="D298" s="80"/>
    </row>
    <row r="299" spans="3:4" ht="12.75">
      <c r="C299" s="80"/>
      <c r="D299" s="80"/>
    </row>
    <row r="300" spans="3:4" ht="12.75">
      <c r="C300" s="80"/>
      <c r="D300" s="80"/>
    </row>
    <row r="301" spans="3:4" ht="12.75">
      <c r="C301" s="80"/>
      <c r="D301" s="80"/>
    </row>
    <row r="302" spans="3:4" ht="12.75">
      <c r="C302" s="80"/>
      <c r="D302" s="80"/>
    </row>
    <row r="303" spans="3:4" ht="12.75">
      <c r="C303" s="80"/>
      <c r="D303" s="80"/>
    </row>
    <row r="304" spans="3:4" ht="12.75">
      <c r="C304" s="80"/>
      <c r="D304" s="80"/>
    </row>
    <row r="305" spans="3:4" ht="12.75">
      <c r="C305" s="80"/>
      <c r="D305" s="80"/>
    </row>
    <row r="306" spans="3:4" ht="12.75">
      <c r="C306" s="80"/>
      <c r="D306" s="80"/>
    </row>
    <row r="307" spans="3:4" ht="12.75">
      <c r="C307" s="80"/>
      <c r="D307" s="80"/>
    </row>
    <row r="308" spans="3:4" ht="12.75">
      <c r="C308" s="80"/>
      <c r="D308" s="80"/>
    </row>
    <row r="309" spans="3:4" ht="12.75">
      <c r="C309" s="80"/>
      <c r="D309" s="80"/>
    </row>
    <row r="310" spans="3:4" ht="12.75">
      <c r="C310" s="80"/>
      <c r="D310" s="80"/>
    </row>
    <row r="311" spans="3:4" ht="12.75">
      <c r="C311" s="80"/>
      <c r="D311" s="80"/>
    </row>
    <row r="312" spans="3:4" ht="12.75">
      <c r="C312" s="80"/>
      <c r="D312" s="80"/>
    </row>
    <row r="313" spans="3:4" ht="12.75">
      <c r="C313" s="80"/>
      <c r="D313" s="80"/>
    </row>
    <row r="314" spans="3:4" ht="12.75">
      <c r="C314" s="80"/>
      <c r="D314" s="80"/>
    </row>
    <row r="315" spans="3:4" ht="12.75">
      <c r="C315" s="80"/>
      <c r="D315" s="80"/>
    </row>
    <row r="316" spans="3:4" ht="12.75">
      <c r="C316" s="80"/>
      <c r="D316" s="80"/>
    </row>
    <row r="317" spans="3:4" ht="12.75">
      <c r="C317" s="80"/>
      <c r="D317" s="80"/>
    </row>
    <row r="318" spans="3:4" ht="12.75">
      <c r="C318" s="80"/>
      <c r="D318" s="80"/>
    </row>
    <row r="319" spans="3:4" ht="12.75">
      <c r="C319" s="80"/>
      <c r="D319" s="80"/>
    </row>
    <row r="320" spans="3:4" ht="12.75">
      <c r="C320" s="80"/>
      <c r="D320" s="80"/>
    </row>
    <row r="321" spans="3:4" ht="12.75">
      <c r="C321" s="80"/>
      <c r="D321" s="80"/>
    </row>
    <row r="322" spans="3:4" ht="12.75">
      <c r="C322" s="80"/>
      <c r="D322" s="80"/>
    </row>
    <row r="323" spans="3:4" ht="12.75">
      <c r="C323" s="80"/>
      <c r="D323" s="80"/>
    </row>
    <row r="324" spans="3:4" ht="12.75">
      <c r="C324" s="80"/>
      <c r="D324" s="80"/>
    </row>
    <row r="325" spans="3:4" ht="12.75">
      <c r="C325" s="80"/>
      <c r="D325" s="80"/>
    </row>
    <row r="326" spans="3:4" ht="12.75">
      <c r="C326" s="80"/>
      <c r="D326" s="80"/>
    </row>
    <row r="327" spans="3:4" ht="12.75">
      <c r="C327" s="80"/>
      <c r="D327" s="80"/>
    </row>
    <row r="328" spans="3:4" ht="12.75">
      <c r="C328" s="80"/>
      <c r="D328" s="80"/>
    </row>
    <row r="329" spans="3:4" ht="12.75">
      <c r="C329" s="80"/>
      <c r="D329" s="80"/>
    </row>
    <row r="330" spans="3:4" ht="12.75">
      <c r="C330" s="80"/>
      <c r="D330" s="80"/>
    </row>
    <row r="331" spans="3:4" ht="12.75">
      <c r="C331" s="80"/>
      <c r="D331" s="80"/>
    </row>
    <row r="332" spans="3:4" ht="12.75">
      <c r="C332" s="80"/>
      <c r="D332" s="80"/>
    </row>
    <row r="333" spans="3:4" ht="12.75">
      <c r="C333" s="80"/>
      <c r="D333" s="80"/>
    </row>
    <row r="334" spans="3:4" ht="12.75">
      <c r="C334" s="80"/>
      <c r="D334" s="80"/>
    </row>
    <row r="335" spans="3:4" ht="12.75">
      <c r="C335" s="80"/>
      <c r="D335" s="80"/>
    </row>
    <row r="336" spans="3:4" ht="12.75">
      <c r="C336" s="80"/>
      <c r="D336" s="80"/>
    </row>
    <row r="337" spans="3:4" ht="12.75">
      <c r="C337" s="80"/>
      <c r="D337" s="80"/>
    </row>
    <row r="338" spans="3:4" ht="12.75">
      <c r="C338" s="80"/>
      <c r="D338" s="80"/>
    </row>
    <row r="339" spans="3:4" ht="12.75">
      <c r="C339" s="80"/>
      <c r="D339" s="80"/>
    </row>
    <row r="340" spans="3:4" ht="12.75">
      <c r="C340" s="80"/>
      <c r="D340" s="80"/>
    </row>
    <row r="341" spans="3:4" ht="12.75">
      <c r="C341" s="80"/>
      <c r="D341" s="80"/>
    </row>
    <row r="342" spans="3:4" ht="12.75">
      <c r="C342" s="80"/>
      <c r="D342" s="80"/>
    </row>
    <row r="343" spans="3:4" ht="12.75">
      <c r="C343" s="80"/>
      <c r="D343" s="80"/>
    </row>
    <row r="344" spans="3:4" ht="12.75">
      <c r="C344" s="80"/>
      <c r="D344" s="80"/>
    </row>
    <row r="345" spans="3:4" ht="12.75">
      <c r="C345" s="80"/>
      <c r="D345" s="80"/>
    </row>
    <row r="346" spans="3:4" ht="12.75">
      <c r="C346" s="80"/>
      <c r="D346" s="80"/>
    </row>
    <row r="347" spans="3:4" ht="12.75">
      <c r="C347" s="80"/>
      <c r="D347" s="80"/>
    </row>
    <row r="348" spans="3:4" ht="12.75">
      <c r="C348" s="80"/>
      <c r="D348" s="80"/>
    </row>
    <row r="349" spans="3:4" ht="12.75">
      <c r="C349" s="80"/>
      <c r="D349" s="80"/>
    </row>
    <row r="350" spans="3:4" ht="12.75">
      <c r="C350" s="80"/>
      <c r="D350" s="80"/>
    </row>
    <row r="351" spans="3:4" ht="12.75">
      <c r="C351" s="80"/>
      <c r="D351" s="80"/>
    </row>
    <row r="352" spans="3:4" ht="12.75">
      <c r="C352" s="80"/>
      <c r="D352" s="80"/>
    </row>
    <row r="353" spans="3:4" ht="12.75">
      <c r="C353" s="80"/>
      <c r="D353" s="80"/>
    </row>
    <row r="354" spans="3:4" ht="12.75">
      <c r="C354" s="80"/>
      <c r="D354" s="80"/>
    </row>
    <row r="355" spans="3:4" ht="12.75">
      <c r="C355" s="80"/>
      <c r="D355" s="80"/>
    </row>
    <row r="356" spans="3:4" ht="12.75">
      <c r="C356" s="80"/>
      <c r="D356" s="80"/>
    </row>
    <row r="357" spans="3:4" ht="12.75">
      <c r="C357" s="80"/>
      <c r="D357" s="80"/>
    </row>
    <row r="358" spans="3:4" ht="12.75">
      <c r="C358" s="80"/>
      <c r="D358" s="80"/>
    </row>
    <row r="359" spans="3:4" ht="12.75">
      <c r="C359" s="80"/>
      <c r="D359" s="80"/>
    </row>
    <row r="360" spans="3:4" ht="12.75">
      <c r="C360" s="80"/>
      <c r="D360" s="80"/>
    </row>
    <row r="361" spans="3:4" ht="12.75">
      <c r="C361" s="80"/>
      <c r="D361" s="80"/>
    </row>
    <row r="362" spans="3:4" ht="12.75">
      <c r="C362" s="80"/>
      <c r="D362" s="80"/>
    </row>
    <row r="363" spans="3:4" ht="12.75">
      <c r="C363" s="80"/>
      <c r="D363" s="80"/>
    </row>
    <row r="364" spans="3:4" ht="12.75">
      <c r="C364" s="80"/>
      <c r="D364" s="80"/>
    </row>
    <row r="365" spans="3:4" ht="12.75">
      <c r="C365" s="80"/>
      <c r="D365" s="80"/>
    </row>
    <row r="366" spans="3:4" ht="12.75">
      <c r="C366" s="80"/>
      <c r="D366" s="80"/>
    </row>
    <row r="367" spans="3:4" ht="12.75">
      <c r="C367" s="80"/>
      <c r="D367" s="80"/>
    </row>
    <row r="368" spans="3:4" ht="12.75">
      <c r="C368" s="80"/>
      <c r="D368" s="80"/>
    </row>
    <row r="369" spans="3:4" ht="12.75">
      <c r="C369" s="80"/>
      <c r="D369" s="80"/>
    </row>
    <row r="370" spans="3:4" ht="12.75">
      <c r="C370" s="80"/>
      <c r="D370" s="80"/>
    </row>
    <row r="371" spans="3:4" ht="12.75">
      <c r="C371" s="80"/>
      <c r="D371" s="80"/>
    </row>
    <row r="372" spans="3:4" ht="12.75">
      <c r="C372" s="80"/>
      <c r="D372" s="80"/>
    </row>
    <row r="373" spans="3:4" ht="12.75">
      <c r="C373" s="80"/>
      <c r="D373" s="80"/>
    </row>
    <row r="374" spans="3:4" ht="12.75">
      <c r="C374" s="80"/>
      <c r="D374" s="80"/>
    </row>
    <row r="375" spans="3:4" ht="12.75">
      <c r="C375" s="80"/>
      <c r="D375" s="80"/>
    </row>
    <row r="376" spans="3:4" ht="12.75">
      <c r="C376" s="80"/>
      <c r="D376" s="80"/>
    </row>
    <row r="377" spans="3:4" ht="12.75">
      <c r="C377" s="80"/>
      <c r="D377" s="80"/>
    </row>
    <row r="378" spans="3:4" ht="12.75">
      <c r="C378" s="80"/>
      <c r="D378" s="80"/>
    </row>
    <row r="379" spans="3:4" ht="12.75">
      <c r="C379" s="80"/>
      <c r="D379" s="80"/>
    </row>
    <row r="380" spans="3:4" ht="12.75">
      <c r="C380" s="80"/>
      <c r="D380" s="80"/>
    </row>
    <row r="381" spans="3:4" ht="12.75">
      <c r="C381" s="80"/>
      <c r="D381" s="80"/>
    </row>
    <row r="382" spans="3:4" ht="12.75">
      <c r="C382" s="80"/>
      <c r="D382" s="80"/>
    </row>
    <row r="383" spans="3:4" ht="12.75">
      <c r="C383" s="80"/>
      <c r="D383" s="80"/>
    </row>
    <row r="384" spans="3:4" ht="12.75">
      <c r="C384" s="80"/>
      <c r="D384" s="80"/>
    </row>
    <row r="385" spans="3:4" ht="12.75">
      <c r="C385" s="80"/>
      <c r="D385" s="80"/>
    </row>
    <row r="386" spans="3:4" ht="12.75">
      <c r="C386" s="80"/>
      <c r="D386" s="80"/>
    </row>
    <row r="387" spans="3:4" ht="12.75">
      <c r="C387" s="80"/>
      <c r="D387" s="80"/>
    </row>
    <row r="388" spans="3:4" ht="12.75">
      <c r="C388" s="80"/>
      <c r="D388" s="80"/>
    </row>
    <row r="389" spans="3:4" ht="12.75">
      <c r="C389" s="80"/>
      <c r="D389" s="80"/>
    </row>
    <row r="390" spans="3:4" ht="12.75">
      <c r="C390" s="80"/>
      <c r="D390" s="80"/>
    </row>
    <row r="391" spans="3:4" ht="12.75">
      <c r="C391" s="80"/>
      <c r="D391" s="80"/>
    </row>
    <row r="392" spans="3:4" ht="12.75">
      <c r="C392" s="80"/>
      <c r="D392" s="80"/>
    </row>
    <row r="393" spans="3:4" ht="12.75">
      <c r="C393" s="80"/>
      <c r="D393" s="80"/>
    </row>
    <row r="394" spans="3:4" ht="12.75">
      <c r="C394" s="80"/>
      <c r="D394" s="80"/>
    </row>
    <row r="395" spans="3:4" ht="12.75">
      <c r="C395" s="80"/>
      <c r="D395" s="80"/>
    </row>
    <row r="396" spans="3:4" ht="12.75">
      <c r="C396" s="80"/>
      <c r="D396" s="80"/>
    </row>
    <row r="397" spans="3:4" ht="12.75">
      <c r="C397" s="80"/>
      <c r="D397" s="80"/>
    </row>
    <row r="398" spans="3:4" ht="12.75">
      <c r="C398" s="80"/>
      <c r="D398" s="80"/>
    </row>
    <row r="399" spans="3:4" ht="12.75">
      <c r="C399" s="80"/>
      <c r="D399" s="80"/>
    </row>
    <row r="400" spans="3:4" ht="12.75">
      <c r="C400" s="80"/>
      <c r="D400" s="80"/>
    </row>
    <row r="401" spans="3:4" ht="12.75">
      <c r="C401" s="80"/>
      <c r="D401" s="80"/>
    </row>
    <row r="402" spans="3:4" ht="12.75">
      <c r="C402" s="80"/>
      <c r="D402" s="80"/>
    </row>
    <row r="403" spans="3:4" ht="12.75">
      <c r="C403" s="80"/>
      <c r="D403" s="80"/>
    </row>
    <row r="404" spans="3:4" ht="12.75">
      <c r="C404" s="80"/>
      <c r="D404" s="80"/>
    </row>
    <row r="405" spans="3:4" ht="12.75">
      <c r="C405" s="80"/>
      <c r="D405" s="80"/>
    </row>
    <row r="406" spans="3:4" ht="12.75">
      <c r="C406" s="80"/>
      <c r="D406" s="80"/>
    </row>
    <row r="407" spans="3:4" ht="12.75">
      <c r="C407" s="80"/>
      <c r="D407" s="80"/>
    </row>
    <row r="408" spans="3:4" ht="12.75">
      <c r="C408" s="80"/>
      <c r="D408" s="80"/>
    </row>
    <row r="409" spans="3:4" ht="12.75">
      <c r="C409" s="80"/>
      <c r="D409" s="80"/>
    </row>
    <row r="410" spans="3:4" ht="12.75">
      <c r="C410" s="80"/>
      <c r="D410" s="80"/>
    </row>
    <row r="411" spans="3:4" ht="12.75">
      <c r="C411" s="80"/>
      <c r="D411" s="80"/>
    </row>
    <row r="412" spans="3:4" ht="12.75">
      <c r="C412" s="80"/>
      <c r="D412" s="80"/>
    </row>
    <row r="413" spans="3:4" ht="12.75">
      <c r="C413" s="80"/>
      <c r="D413" s="80"/>
    </row>
    <row r="414" spans="3:4" ht="12.75">
      <c r="C414" s="80"/>
      <c r="D414" s="80"/>
    </row>
    <row r="415" spans="3:4" ht="12.75">
      <c r="C415" s="80"/>
      <c r="D415" s="80"/>
    </row>
    <row r="416" spans="3:4" ht="12.75">
      <c r="C416" s="80"/>
      <c r="D416" s="80"/>
    </row>
    <row r="417" spans="3:4" ht="12.75">
      <c r="C417" s="80"/>
      <c r="D417" s="80"/>
    </row>
    <row r="418" spans="3:4" ht="12.75">
      <c r="C418" s="80"/>
      <c r="D418" s="80"/>
    </row>
    <row r="419" spans="3:4" ht="12.75">
      <c r="C419" s="80"/>
      <c r="D419" s="80"/>
    </row>
    <row r="420" spans="3:4" ht="12.75">
      <c r="C420" s="80"/>
      <c r="D420" s="80"/>
    </row>
    <row r="421" spans="3:4" ht="12.75">
      <c r="C421" s="80"/>
      <c r="D421" s="80"/>
    </row>
    <row r="422" spans="3:4" ht="12.75">
      <c r="C422" s="80"/>
      <c r="D422" s="80"/>
    </row>
    <row r="423" spans="3:4" ht="12.75">
      <c r="C423" s="80"/>
      <c r="D423" s="80"/>
    </row>
    <row r="424" spans="3:4" ht="12.75">
      <c r="C424" s="80"/>
      <c r="D424" s="80"/>
    </row>
    <row r="425" spans="3:4" ht="12.75">
      <c r="C425" s="80"/>
      <c r="D425" s="80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CE,Dőlt"4.sz. táblázat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6">
      <selection activeCell="D14" sqref="D14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31</v>
      </c>
      <c r="B1" s="130"/>
      <c r="C1" s="130"/>
      <c r="D1" s="130"/>
    </row>
    <row r="2" spans="1:4" ht="17.25" customHeight="1">
      <c r="A2" s="130" t="s">
        <v>58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'[1]borsod'!$C255</f>
        <v>41595</v>
      </c>
      <c r="C9" s="65">
        <f>B9/$B$11*100</f>
        <v>54.51292871839901</v>
      </c>
      <c r="D9" s="65">
        <f>'[1]borsod'!$C214/'[1]borsod'!C$216*100</f>
        <v>55.30653341288782</v>
      </c>
    </row>
    <row r="10" spans="1:4" s="82" customFormat="1" ht="14.25" customHeight="1">
      <c r="A10" s="29" t="s">
        <v>38</v>
      </c>
      <c r="B10" s="66">
        <f>'[1]borsod'!$C256</f>
        <v>34708</v>
      </c>
      <c r="C10" s="67">
        <f aca="true" t="shared" si="0" ref="C10:C34">B10/$B$11*100</f>
        <v>45.48707128160099</v>
      </c>
      <c r="D10" s="67">
        <f>'[1]borsod'!$C215/'[1]borsod'!C$216*100</f>
        <v>44.69346658711218</v>
      </c>
    </row>
    <row r="11" spans="1:4" s="83" customFormat="1" ht="20.25" customHeight="1">
      <c r="A11" s="20" t="s">
        <v>39</v>
      </c>
      <c r="B11" s="68">
        <f>SUM(B9:B10)</f>
        <v>76303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'[1]borsod'!$C266</f>
        <v>1607</v>
      </c>
      <c r="C13" s="65">
        <f t="shared" si="0"/>
        <v>2.1060770874015438</v>
      </c>
      <c r="D13" s="65">
        <f>'[1]borsod'!$C225/'[1]borsod'!$C$231*100</f>
        <v>2.162887828162291</v>
      </c>
      <c r="E13" s="84"/>
    </row>
    <row r="14" spans="1:4" ht="15.75" customHeight="1">
      <c r="A14" s="24" t="s">
        <v>73</v>
      </c>
      <c r="B14" s="66">
        <f>'[1]borsod'!$C267</f>
        <v>11105</v>
      </c>
      <c r="C14" s="67">
        <f t="shared" si="0"/>
        <v>14.553818329554538</v>
      </c>
      <c r="D14" s="67">
        <f>'[1]borsod'!$C226/'[1]borsod'!$C$231*100</f>
        <v>14.155727923627683</v>
      </c>
    </row>
    <row r="15" spans="1:4" s="82" customFormat="1" ht="15.75" customHeight="1">
      <c r="A15" s="23" t="s">
        <v>74</v>
      </c>
      <c r="B15" s="64">
        <f>'[1]borsod'!$C268</f>
        <v>18781</v>
      </c>
      <c r="C15" s="65">
        <f t="shared" si="0"/>
        <v>24.613711125381702</v>
      </c>
      <c r="D15" s="65">
        <f>'[1]borsod'!$C227/'[1]borsod'!$C$231*100</f>
        <v>24.97513922036595</v>
      </c>
    </row>
    <row r="16" spans="1:4" ht="15.75" customHeight="1">
      <c r="A16" s="24" t="s">
        <v>75</v>
      </c>
      <c r="B16" s="66">
        <f>'[1]borsod'!$C269</f>
        <v>19586</v>
      </c>
      <c r="C16" s="67">
        <f t="shared" si="0"/>
        <v>25.668715515772643</v>
      </c>
      <c r="D16" s="67">
        <f>'[1]borsod'!$C228/'[1]borsod'!$C$231*100</f>
        <v>26.187102227525855</v>
      </c>
    </row>
    <row r="17" spans="1:4" s="82" customFormat="1" ht="15.75" customHeight="1">
      <c r="A17" s="23" t="s">
        <v>76</v>
      </c>
      <c r="B17" s="64">
        <f>'[1]borsod'!$C270</f>
        <v>18395</v>
      </c>
      <c r="C17" s="65">
        <f t="shared" si="0"/>
        <v>24.107833243778096</v>
      </c>
      <c r="D17" s="65">
        <f>'[1]borsod'!$C229/'[1]borsod'!$C$231*100</f>
        <v>24.466736276849645</v>
      </c>
    </row>
    <row r="18" spans="1:4" ht="15.75" customHeight="1">
      <c r="A18" s="24" t="s">
        <v>77</v>
      </c>
      <c r="B18" s="66">
        <f>'[1]borsod'!$C271</f>
        <v>6829</v>
      </c>
      <c r="C18" s="67">
        <f t="shared" si="0"/>
        <v>8.949844698111477</v>
      </c>
      <c r="D18" s="67">
        <f>'[1]borsod'!$C230/'[1]borsod'!$C$231*100</f>
        <v>8.052406523468576</v>
      </c>
    </row>
    <row r="19" spans="1:4" s="85" customFormat="1" ht="22.5" customHeight="1">
      <c r="A19" s="20" t="s">
        <v>39</v>
      </c>
      <c r="B19" s="68">
        <f>SUM(B13:B18)</f>
        <v>76303</v>
      </c>
      <c r="C19" s="69">
        <f t="shared" si="0"/>
        <v>100</v>
      </c>
      <c r="D19" s="69">
        <f>SUM(D13:D18)</f>
        <v>100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'[1]borsod'!$C274</f>
        <v>7112</v>
      </c>
      <c r="C21" s="65">
        <f t="shared" si="0"/>
        <v>9.320734440323447</v>
      </c>
      <c r="D21" s="65">
        <f>'[1]borsod'!$K192/'[1]borsod'!$K$198*100</f>
        <v>9.381663113006397</v>
      </c>
    </row>
    <row r="22" spans="1:4" ht="15.75" customHeight="1">
      <c r="A22" s="29" t="s">
        <v>42</v>
      </c>
      <c r="B22" s="66">
        <f>'[1]borsod'!$C275</f>
        <v>28848</v>
      </c>
      <c r="C22" s="67">
        <f t="shared" si="0"/>
        <v>37.80716354533898</v>
      </c>
      <c r="D22" s="67">
        <f>'[1]borsod'!$K193/'[1]borsod'!$K$198*100</f>
        <v>37.252288975291606</v>
      </c>
    </row>
    <row r="23" spans="1:4" s="82" customFormat="1" ht="15.75" customHeight="1">
      <c r="A23" s="28" t="s">
        <v>43</v>
      </c>
      <c r="B23" s="64">
        <f>'[1]borsod'!$C276</f>
        <v>22394</v>
      </c>
      <c r="C23" s="65">
        <f t="shared" si="0"/>
        <v>29.348780519769864</v>
      </c>
      <c r="D23" s="65">
        <f>'[1]borsod'!$K194/'[1]borsod'!$K$198*100</f>
        <v>29.215790793929514</v>
      </c>
    </row>
    <row r="24" spans="1:4" ht="15.75" customHeight="1">
      <c r="A24" s="29" t="s">
        <v>44</v>
      </c>
      <c r="B24" s="66">
        <f>'[1]borsod'!$C277</f>
        <v>9843</v>
      </c>
      <c r="C24" s="67">
        <f t="shared" si="0"/>
        <v>12.89988598089197</v>
      </c>
      <c r="D24" s="67">
        <f>'[1]borsod'!$K195/'[1]borsod'!$K$198*100</f>
        <v>13.249404239307664</v>
      </c>
    </row>
    <row r="25" spans="1:4" s="82" customFormat="1" ht="15.75" customHeight="1">
      <c r="A25" s="28" t="s">
        <v>45</v>
      </c>
      <c r="B25" s="64">
        <f>'[1]borsod'!$C278</f>
        <v>5579</v>
      </c>
      <c r="C25" s="65">
        <f t="shared" si="0"/>
        <v>7.311639122970264</v>
      </c>
      <c r="D25" s="65">
        <f>'[1]borsod'!$K196/'[1]borsod'!$K$198*100</f>
        <v>7.3294243070362475</v>
      </c>
    </row>
    <row r="26" spans="1:4" ht="15.75" customHeight="1">
      <c r="A26" s="29" t="s">
        <v>46</v>
      </c>
      <c r="B26" s="66">
        <f>'[1]borsod'!$C279</f>
        <v>2527</v>
      </c>
      <c r="C26" s="67">
        <f t="shared" si="0"/>
        <v>3.311796390705477</v>
      </c>
      <c r="D26" s="67">
        <f>'[1]borsod'!$K197/'[1]borsod'!$K$198*100</f>
        <v>3.571428571428571</v>
      </c>
    </row>
    <row r="27" spans="1:4" s="85" customFormat="1" ht="21" customHeight="1">
      <c r="A27" s="20" t="s">
        <v>39</v>
      </c>
      <c r="B27" s="68">
        <f>SUM(B21:B26)</f>
        <v>76303</v>
      </c>
      <c r="C27" s="69">
        <f t="shared" si="0"/>
        <v>100</v>
      </c>
      <c r="D27" s="69">
        <f>SUM(D21:D26)</f>
        <v>100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'[1]borsod'!$C282</f>
        <v>28492</v>
      </c>
      <c r="C29" s="65">
        <f>B29/$B$11*100</f>
        <v>37.340602597538755</v>
      </c>
      <c r="D29" s="65">
        <f>'[1]borsod'!$C241/'[1]borsod'!$C$246*100</f>
        <v>32.925616547334926</v>
      </c>
    </row>
    <row r="30" spans="1:4" ht="18" customHeight="1">
      <c r="A30" s="24" t="s">
        <v>67</v>
      </c>
      <c r="B30" s="66">
        <f>'[1]borsod'!$C283</f>
        <v>15754</v>
      </c>
      <c r="C30" s="67">
        <f>B30/$B$11*100</f>
        <v>20.64663250461974</v>
      </c>
      <c r="D30" s="67">
        <f>'[1]borsod'!$C242/'[1]borsod'!$C$246*100</f>
        <v>17.427406523468576</v>
      </c>
    </row>
    <row r="31" spans="1:4" ht="18" customHeight="1">
      <c r="A31" s="23" t="s">
        <v>68</v>
      </c>
      <c r="B31" s="64">
        <f>'[1]borsod'!$C284</f>
        <v>15474</v>
      </c>
      <c r="C31" s="65">
        <f>B31/$B$11*100</f>
        <v>20.279674455788108</v>
      </c>
      <c r="D31" s="65">
        <f>'[1]borsod'!$C243/'[1]borsod'!$C$246*100</f>
        <v>17.357796340493238</v>
      </c>
    </row>
    <row r="32" spans="1:4" ht="18" customHeight="1">
      <c r="A32" s="24" t="s">
        <v>69</v>
      </c>
      <c r="B32" s="66">
        <f>'[1]borsod'!$C285</f>
        <v>8751</v>
      </c>
      <c r="C32" s="67">
        <f>B32/$B$11*100</f>
        <v>11.468749590448606</v>
      </c>
      <c r="D32" s="67">
        <f>'[1]borsod'!$C244/'[1]borsod'!$C$246*100</f>
        <v>16.968725139220368</v>
      </c>
    </row>
    <row r="33" spans="1:4" s="82" customFormat="1" ht="18" customHeight="1">
      <c r="A33" s="23" t="s">
        <v>70</v>
      </c>
      <c r="B33" s="64">
        <f>'[1]borsod'!$C286</f>
        <v>7832</v>
      </c>
      <c r="C33" s="65">
        <f>B33/$B$11*100</f>
        <v>10.264340851604786</v>
      </c>
      <c r="D33" s="65">
        <f>'[1]borsod'!$C245/'[1]borsod'!$C$246*100</f>
        <v>15.320455449482894</v>
      </c>
    </row>
    <row r="34" spans="1:4" s="83" customFormat="1" ht="22.5" customHeight="1">
      <c r="A34" s="17" t="s">
        <v>39</v>
      </c>
      <c r="B34" s="74">
        <f>SUM(B29:B33)</f>
        <v>76303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106</v>
      </c>
      <c r="B36" s="78">
        <f>'[1]borsod'!$C289+'[1]borsod'!$C290</f>
        <v>7535</v>
      </c>
      <c r="C36" s="79">
        <f>B36/$B$39*100</f>
        <v>9.875103206951234</v>
      </c>
      <c r="D36" s="79">
        <f>('[1]borsod'!$C$248+'[1]borsod'!$C$249)/'[1]borsod'!$C$252*100</f>
        <v>25.351780031821797</v>
      </c>
    </row>
    <row r="37" spans="1:4" ht="17.25" customHeight="1">
      <c r="A37" s="26" t="s">
        <v>107</v>
      </c>
      <c r="B37" s="64">
        <f>'[1]borsod'!$C291</f>
        <v>37478</v>
      </c>
      <c r="C37" s="65">
        <f>B37/$B$39*100</f>
        <v>49.11733483611391</v>
      </c>
      <c r="D37" s="65">
        <f>'[1]borsod'!$C250/'[1]borsod'!$C$252*100</f>
        <v>43.2453261734288</v>
      </c>
    </row>
    <row r="38" spans="1:4" ht="17.25" customHeight="1">
      <c r="A38" s="25" t="s">
        <v>63</v>
      </c>
      <c r="B38" s="66">
        <f>'[1]borsod'!$C292</f>
        <v>31290</v>
      </c>
      <c r="C38" s="67">
        <f>B38/$B$39*100</f>
        <v>41.00756195693485</v>
      </c>
      <c r="D38" s="67">
        <f>'[1]borsod'!$C251/'[1]borsod'!$C$252*100</f>
        <v>31.402893794749403</v>
      </c>
    </row>
    <row r="39" spans="1:4" ht="12.75">
      <c r="A39" s="55" t="s">
        <v>39</v>
      </c>
      <c r="B39" s="98">
        <f>SUM(B36:B38)</f>
        <v>76303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2.75">
      <c r="A41" s="129" t="s">
        <v>100</v>
      </c>
      <c r="B41" s="129"/>
      <c r="C41" s="129"/>
      <c r="D41" s="129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M9" sqref="M9:M37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9" width="12" style="81" customWidth="1"/>
    <col min="10" max="10" width="30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101</v>
      </c>
      <c r="B1" s="130"/>
      <c r="C1" s="130"/>
      <c r="D1" s="130"/>
    </row>
    <row r="2" spans="1:4" ht="17.25" customHeight="1">
      <c r="A2" s="130" t="s">
        <v>58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'[6]regio'!$AI4</f>
        <v>4495</v>
      </c>
      <c r="C9" s="65">
        <f>B9/$B$11*100</f>
        <v>54.41229875317758</v>
      </c>
      <c r="D9" s="65">
        <f>M9/$M$11*100</f>
        <v>53.91371738568845</v>
      </c>
      <c r="M9" s="81">
        <f>'[6]regio'!$AJ4</f>
        <v>4174</v>
      </c>
    </row>
    <row r="10" spans="1:13" s="82" customFormat="1" ht="14.25" customHeight="1">
      <c r="A10" s="29" t="s">
        <v>38</v>
      </c>
      <c r="B10" s="66">
        <f>'[6]regio'!$AI5</f>
        <v>3766</v>
      </c>
      <c r="C10" s="67">
        <f>B10/$B$11*100</f>
        <v>45.58770124682242</v>
      </c>
      <c r="D10" s="67">
        <f>M10/$M$11*100</f>
        <v>46.08628261431155</v>
      </c>
      <c r="M10" s="82">
        <f>'[6]regio'!$AJ5</f>
        <v>3568</v>
      </c>
    </row>
    <row r="11" spans="1:13" s="83" customFormat="1" ht="20.25" customHeight="1">
      <c r="A11" s="20" t="s">
        <v>39</v>
      </c>
      <c r="B11" s="68">
        <f>SUM(B9:B10)</f>
        <v>8261</v>
      </c>
      <c r="C11" s="69">
        <f>B11/$B$11*100</f>
        <v>100</v>
      </c>
      <c r="D11" s="69">
        <f>SUM(D9:D10)</f>
        <v>100</v>
      </c>
      <c r="M11" s="83">
        <f>SUM(M9:M10)</f>
        <v>7742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'[6]regio'!$AI7+'[6]regio'!$AI8</f>
        <v>1500</v>
      </c>
      <c r="C13" s="65">
        <f>B13/$B$11*100</f>
        <v>18.157608037767826</v>
      </c>
      <c r="D13" s="65">
        <f>M13/$M$11*100</f>
        <v>20.059416171531904</v>
      </c>
      <c r="E13" s="84"/>
      <c r="M13" s="82">
        <f>'[6]regio'!$AJ7+'[6]regio'!$AJ8</f>
        <v>1553</v>
      </c>
    </row>
    <row r="14" spans="1:13" ht="15.75" customHeight="1">
      <c r="A14" s="24" t="s">
        <v>73</v>
      </c>
      <c r="B14" s="66">
        <f>'[6]regio'!$AI9</f>
        <v>6046</v>
      </c>
      <c r="C14" s="67">
        <f>B14/$B$11*100</f>
        <v>73.18726546422951</v>
      </c>
      <c r="D14" s="67">
        <f>M14/$M$11*100</f>
        <v>70.27899767501937</v>
      </c>
      <c r="M14" s="81">
        <f>'[6]regio'!$AJ9</f>
        <v>5441</v>
      </c>
    </row>
    <row r="15" spans="1:13" s="82" customFormat="1" ht="15.75" customHeight="1">
      <c r="A15" s="23" t="s">
        <v>102</v>
      </c>
      <c r="B15" s="64">
        <f>'[6]regio'!$AI10</f>
        <v>698</v>
      </c>
      <c r="C15" s="65">
        <f>B15/$B$11*100</f>
        <v>8.449340273574627</v>
      </c>
      <c r="D15" s="65">
        <f>M15/$M$11*100</f>
        <v>9.506587445104623</v>
      </c>
      <c r="M15" s="82">
        <f>'[6]regio'!$AJ10</f>
        <v>736</v>
      </c>
    </row>
    <row r="16" spans="1:13" ht="15.75" customHeight="1">
      <c r="A16" s="24" t="s">
        <v>103</v>
      </c>
      <c r="B16" s="66">
        <f>'[6]regio'!$AI11+'[6]regio'!$AI12+'[6]regio'!$AI13</f>
        <v>17</v>
      </c>
      <c r="C16" s="67">
        <f>B16/$B$11*100</f>
        <v>0.20578622442803535</v>
      </c>
      <c r="D16" s="67">
        <f>M16/$M$11*100</f>
        <v>0.15499870834409715</v>
      </c>
      <c r="M16" s="81">
        <f>'[6]regio'!$AJ11+'[6]regio'!$AJ12+'[6]regio'!$AJ13</f>
        <v>12</v>
      </c>
    </row>
    <row r="17" spans="1:13" s="85" customFormat="1" ht="22.5" customHeight="1">
      <c r="A17" s="20" t="s">
        <v>39</v>
      </c>
      <c r="B17" s="68">
        <f>SUM(B13:B16)</f>
        <v>8261</v>
      </c>
      <c r="C17" s="69">
        <f>B17/$B$11*100</f>
        <v>100</v>
      </c>
      <c r="D17" s="69">
        <f>SUM(D13:D16)</f>
        <v>100</v>
      </c>
      <c r="M17" s="85">
        <f>SUM(M13:M16)</f>
        <v>7742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'[6]regio'!$AI20</f>
        <v>576</v>
      </c>
      <c r="C19" s="65">
        <f aca="true" t="shared" si="0" ref="C19:C25">B19/$B$11*100</f>
        <v>6.972521486502845</v>
      </c>
      <c r="D19" s="65">
        <f aca="true" t="shared" si="1" ref="D19:D24">M19/$M$11*100</f>
        <v>7.801601653319555</v>
      </c>
      <c r="M19" s="82">
        <f>'[6]regio'!$AJ20</f>
        <v>604</v>
      </c>
    </row>
    <row r="20" spans="1:13" ht="15.75" customHeight="1">
      <c r="A20" s="29" t="s">
        <v>42</v>
      </c>
      <c r="B20" s="66">
        <f>'[6]regio'!$AI21+'[6]regio'!$AI29</f>
        <v>3203</v>
      </c>
      <c r="C20" s="67">
        <f t="shared" si="0"/>
        <v>38.772545696646894</v>
      </c>
      <c r="D20" s="67">
        <f t="shared" si="1"/>
        <v>39.24050632911392</v>
      </c>
      <c r="M20" s="81">
        <f>'[6]regio'!$AJ21+'[6]regio'!$AJ29</f>
        <v>3038</v>
      </c>
    </row>
    <row r="21" spans="1:13" s="82" customFormat="1" ht="15.75" customHeight="1">
      <c r="A21" s="28" t="s">
        <v>43</v>
      </c>
      <c r="B21" s="64">
        <f>'[6]regio'!$AI22+'[6]regio'!$AI23</f>
        <v>1521</v>
      </c>
      <c r="C21" s="65">
        <f t="shared" si="0"/>
        <v>18.411814550296572</v>
      </c>
      <c r="D21" s="65">
        <f t="shared" si="1"/>
        <v>18.677344355463703</v>
      </c>
      <c r="M21" s="82">
        <f>'[6]regio'!$AJ22+'[6]regio'!$AJ23</f>
        <v>1446</v>
      </c>
    </row>
    <row r="22" spans="1:13" ht="15.75" customHeight="1">
      <c r="A22" s="29" t="s">
        <v>44</v>
      </c>
      <c r="B22" s="66">
        <f>'[6]regio'!$AI25+'[6]regio'!$AI26</f>
        <v>1731</v>
      </c>
      <c r="C22" s="67">
        <f t="shared" si="0"/>
        <v>20.95387967558407</v>
      </c>
      <c r="D22" s="67">
        <f t="shared" si="1"/>
        <v>19.439421338155515</v>
      </c>
      <c r="M22" s="81">
        <f>'[6]regio'!$AJ25+'[6]regio'!$AJ26</f>
        <v>1505</v>
      </c>
    </row>
    <row r="23" spans="1:13" s="82" customFormat="1" ht="15.75" customHeight="1">
      <c r="A23" s="28" t="s">
        <v>45</v>
      </c>
      <c r="B23" s="64">
        <f>'[6]regio'!$AI24</f>
        <v>801</v>
      </c>
      <c r="C23" s="65">
        <f t="shared" si="0"/>
        <v>9.696162692168018</v>
      </c>
      <c r="D23" s="65">
        <f t="shared" si="1"/>
        <v>8.989925083957633</v>
      </c>
      <c r="M23" s="82">
        <f>'[6]regio'!$AJ24</f>
        <v>696</v>
      </c>
    </row>
    <row r="24" spans="1:13" ht="15.75" customHeight="1">
      <c r="A24" s="29" t="s">
        <v>46</v>
      </c>
      <c r="B24" s="66">
        <f>'[6]regio'!$AI27+'[6]regio'!$AI28</f>
        <v>429</v>
      </c>
      <c r="C24" s="67">
        <f t="shared" si="0"/>
        <v>5.193075898801598</v>
      </c>
      <c r="D24" s="67">
        <f t="shared" si="1"/>
        <v>5.851201239989667</v>
      </c>
      <c r="M24" s="81">
        <f>'[6]regio'!$AJ27+'[6]regio'!$AJ28</f>
        <v>453</v>
      </c>
    </row>
    <row r="25" spans="1:13" s="85" customFormat="1" ht="21" customHeight="1">
      <c r="A25" s="20" t="s">
        <v>39</v>
      </c>
      <c r="B25" s="68">
        <f>SUM(B19:B24)</f>
        <v>8261</v>
      </c>
      <c r="C25" s="69">
        <f t="shared" si="0"/>
        <v>100</v>
      </c>
      <c r="D25" s="69">
        <f>SUM(D19:D24)</f>
        <v>99.99999999999999</v>
      </c>
      <c r="M25" s="85">
        <f>SUM(M19:M24)</f>
        <v>7742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'[6]regio'!$AI31</f>
        <v>3071</v>
      </c>
      <c r="C27" s="65">
        <f aca="true" t="shared" si="2" ref="C27:C32">B27/$B$11*100</f>
        <v>37.17467618932332</v>
      </c>
      <c r="D27" s="65">
        <f>M27/$M$11*100</f>
        <v>27.96435029708086</v>
      </c>
      <c r="M27" s="81">
        <f>'[6]regio'!$AJ31</f>
        <v>2165</v>
      </c>
    </row>
    <row r="28" spans="1:13" ht="18" customHeight="1">
      <c r="A28" s="24" t="s">
        <v>67</v>
      </c>
      <c r="B28" s="66">
        <f>'[6]regio'!$AI32</f>
        <v>1895</v>
      </c>
      <c r="C28" s="67">
        <f t="shared" si="2"/>
        <v>22.93911148771335</v>
      </c>
      <c r="D28" s="67">
        <f>M28/$M$11*100</f>
        <v>20.73107724102299</v>
      </c>
      <c r="M28" s="81">
        <f>'[6]regio'!$AJ32</f>
        <v>1605</v>
      </c>
    </row>
    <row r="29" spans="1:13" ht="18" customHeight="1">
      <c r="A29" s="23" t="s">
        <v>68</v>
      </c>
      <c r="B29" s="64">
        <f>'[6]regio'!$AI33</f>
        <v>1912</v>
      </c>
      <c r="C29" s="65">
        <f t="shared" si="2"/>
        <v>23.144897712141386</v>
      </c>
      <c r="D29" s="65">
        <f>M29/$M$11*100</f>
        <v>22.57814518212348</v>
      </c>
      <c r="M29" s="81">
        <f>'[6]regio'!$AJ33</f>
        <v>1748</v>
      </c>
    </row>
    <row r="30" spans="1:13" ht="18" customHeight="1">
      <c r="A30" s="24" t="s">
        <v>69</v>
      </c>
      <c r="B30" s="66">
        <f>'[6]regio'!$AI34</f>
        <v>949</v>
      </c>
      <c r="C30" s="67">
        <f t="shared" si="2"/>
        <v>11.487713351894444</v>
      </c>
      <c r="D30" s="67">
        <f>M30/$M$11*100</f>
        <v>17.101524153965382</v>
      </c>
      <c r="M30" s="81">
        <f>'[6]regio'!$AJ34</f>
        <v>1324</v>
      </c>
    </row>
    <row r="31" spans="1:13" s="82" customFormat="1" ht="18" customHeight="1">
      <c r="A31" s="23" t="s">
        <v>70</v>
      </c>
      <c r="B31" s="64">
        <f>'[6]regio'!$AI35</f>
        <v>434</v>
      </c>
      <c r="C31" s="65">
        <f t="shared" si="2"/>
        <v>5.253601258927491</v>
      </c>
      <c r="D31" s="65">
        <f>M31/$M$11*100</f>
        <v>11.624903125807284</v>
      </c>
      <c r="M31" s="82">
        <f>'[6]regio'!$AJ35</f>
        <v>900</v>
      </c>
    </row>
    <row r="32" spans="1:13" s="83" customFormat="1" ht="22.5" customHeight="1">
      <c r="A32" s="17" t="s">
        <v>39</v>
      </c>
      <c r="B32" s="74">
        <f>SUM(B27:B31)</f>
        <v>8261</v>
      </c>
      <c r="C32" s="75">
        <f t="shared" si="2"/>
        <v>100</v>
      </c>
      <c r="D32" s="75">
        <f>SUM(D27:D31)</f>
        <v>100</v>
      </c>
      <c r="M32" s="83">
        <f>SUM(M27:M31)</f>
        <v>7742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106</v>
      </c>
      <c r="B34" s="78">
        <f>SUM('[6]regio'!$AI$52:$AI$60)</f>
        <v>0</v>
      </c>
      <c r="C34" s="79">
        <f>B34/$B$37*100</f>
        <v>0</v>
      </c>
      <c r="D34" s="79">
        <f>M34/$M$11*100</f>
        <v>0</v>
      </c>
      <c r="M34" s="81">
        <f>SUM('[6]regio'!$AJ$40:$AJ$48)</f>
        <v>0</v>
      </c>
    </row>
    <row r="35" spans="1:13" ht="17.25" customHeight="1">
      <c r="A35" s="26" t="s">
        <v>107</v>
      </c>
      <c r="B35" s="64">
        <f>'[6]regio'!$AI$61+'[6]regio'!$AI$62</f>
        <v>3017</v>
      </c>
      <c r="C35" s="65">
        <f>B35/$B$37*100</f>
        <v>36.52100229996368</v>
      </c>
      <c r="D35" s="65">
        <f>M35/$M$11*100</f>
        <v>41.03590803409972</v>
      </c>
      <c r="M35" s="81">
        <f>SUM('[6]regio'!$AJ$37:$AJ$39)</f>
        <v>3177</v>
      </c>
    </row>
    <row r="36" spans="1:13" ht="17.25" customHeight="1">
      <c r="A36" s="25" t="s">
        <v>63</v>
      </c>
      <c r="B36" s="78">
        <f>'[6]regio'!$AI$51</f>
        <v>5244</v>
      </c>
      <c r="C36" s="79">
        <f>B36/$B$37*100</f>
        <v>63.47899770003631</v>
      </c>
      <c r="D36" s="79">
        <f>M36/$M$11*100</f>
        <v>58.96409196590029</v>
      </c>
      <c r="M36" s="81">
        <f>'[6]regio'!$AJ$49</f>
        <v>4565</v>
      </c>
    </row>
    <row r="37" spans="1:13" ht="21" customHeight="1">
      <c r="A37" s="55" t="s">
        <v>39</v>
      </c>
      <c r="B37" s="98">
        <f>SUM(B34:B36)</f>
        <v>8261</v>
      </c>
      <c r="C37" s="99">
        <f>SUM(C34:C36)</f>
        <v>100</v>
      </c>
      <c r="D37" s="99">
        <f>SUM(D34:D36)</f>
        <v>100</v>
      </c>
      <c r="M37" s="27">
        <f>SUM(M34:M36)</f>
        <v>7742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29" t="s">
        <v>100</v>
      </c>
      <c r="B39" s="129"/>
      <c r="C39" s="129"/>
      <c r="D39" s="129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CE,Dőlt"6.sz.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pane xSplit="4" topLeftCell="E1" activePane="topRight" state="frozen"/>
      <selection pane="topLeft" activeCell="D14" sqref="D14"/>
      <selection pane="topRight" activeCell="B23" sqref="B23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31</v>
      </c>
      <c r="B1" s="130"/>
      <c r="C1" s="130"/>
      <c r="D1" s="130"/>
    </row>
    <row r="2" spans="1:4" ht="17.25" customHeight="1">
      <c r="A2" s="130" t="s">
        <v>57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'[1]heves'!$C255</f>
        <v>12457</v>
      </c>
      <c r="C9" s="65">
        <f>B9/$B$11*100</f>
        <v>52.281025727116294</v>
      </c>
      <c r="D9" s="65">
        <f>'[1]heves'!$C214/'[1]heves'!C$216*100</f>
        <v>54.22665487010375</v>
      </c>
    </row>
    <row r="10" spans="1:4" s="82" customFormat="1" ht="14.25" customHeight="1">
      <c r="A10" s="29" t="s">
        <v>38</v>
      </c>
      <c r="B10" s="66">
        <f>'[1]heves'!$C256</f>
        <v>11370</v>
      </c>
      <c r="C10" s="67">
        <f aca="true" t="shared" si="0" ref="C10:C34">B10/$B$11*100</f>
        <v>47.7189742728837</v>
      </c>
      <c r="D10" s="67">
        <f>'[1]heves'!$C215/'[1]heves'!C$216*100</f>
        <v>45.77334512989624</v>
      </c>
    </row>
    <row r="11" spans="1:4" s="83" customFormat="1" ht="20.25" customHeight="1">
      <c r="A11" s="20" t="s">
        <v>39</v>
      </c>
      <c r="B11" s="68">
        <f>SUM(B9:B10)</f>
        <v>23827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'[1]heves'!$C266</f>
        <v>437</v>
      </c>
      <c r="C13" s="65">
        <f t="shared" si="0"/>
        <v>1.8340538045074917</v>
      </c>
      <c r="D13" s="65">
        <f>'[1]borsod'!$C225/'[1]borsod'!$C$231*100</f>
        <v>2.162887828162291</v>
      </c>
      <c r="E13" s="84"/>
    </row>
    <row r="14" spans="1:4" ht="15.75" customHeight="1">
      <c r="A14" s="24" t="s">
        <v>73</v>
      </c>
      <c r="B14" s="66">
        <f>'[1]heves'!$C267</f>
        <v>3193</v>
      </c>
      <c r="C14" s="67">
        <f t="shared" si="0"/>
        <v>13.400763839341924</v>
      </c>
      <c r="D14" s="67">
        <f>'[1]borsod'!$C226/'[1]borsod'!$C$231*100</f>
        <v>14.155727923627683</v>
      </c>
    </row>
    <row r="15" spans="1:4" s="82" customFormat="1" ht="15.75" customHeight="1">
      <c r="A15" s="23" t="s">
        <v>74</v>
      </c>
      <c r="B15" s="64">
        <f>'[1]heves'!$C268</f>
        <v>6162</v>
      </c>
      <c r="C15" s="65">
        <f t="shared" si="0"/>
        <v>25.861417719393962</v>
      </c>
      <c r="D15" s="65">
        <f>'[1]borsod'!$C227/'[1]borsod'!$C$231*100</f>
        <v>24.97513922036595</v>
      </c>
    </row>
    <row r="16" spans="1:4" ht="15.75" customHeight="1">
      <c r="A16" s="24" t="s">
        <v>75</v>
      </c>
      <c r="B16" s="66">
        <f>'[1]heves'!$C269</f>
        <v>6369</v>
      </c>
      <c r="C16" s="67">
        <f t="shared" si="0"/>
        <v>26.730180047844883</v>
      </c>
      <c r="D16" s="67">
        <f>'[1]borsod'!$C228/'[1]borsod'!$C$231*100</f>
        <v>26.187102227525855</v>
      </c>
    </row>
    <row r="17" spans="1:4" s="82" customFormat="1" ht="15.75" customHeight="1">
      <c r="A17" s="23" t="s">
        <v>76</v>
      </c>
      <c r="B17" s="64">
        <f>'[1]heves'!$C270</f>
        <v>5676</v>
      </c>
      <c r="C17" s="65">
        <f t="shared" si="0"/>
        <v>23.821714861291813</v>
      </c>
      <c r="D17" s="65">
        <f>'[1]borsod'!$C229/'[1]borsod'!$C$231*100</f>
        <v>24.466736276849645</v>
      </c>
    </row>
    <row r="18" spans="1:4" ht="15.75" customHeight="1">
      <c r="A18" s="24" t="s">
        <v>77</v>
      </c>
      <c r="B18" s="66">
        <f>'[1]heves'!$C271</f>
        <v>1990</v>
      </c>
      <c r="C18" s="67">
        <f t="shared" si="0"/>
        <v>8.351869727619928</v>
      </c>
      <c r="D18" s="67">
        <f>'[1]borsod'!$C230/'[1]borsod'!$C$231*100</f>
        <v>8.052406523468576</v>
      </c>
    </row>
    <row r="19" spans="1:4" s="85" customFormat="1" ht="22.5" customHeight="1">
      <c r="A19" s="20" t="s">
        <v>39</v>
      </c>
      <c r="B19" s="68">
        <f>SUM(B13:B18)</f>
        <v>23827</v>
      </c>
      <c r="C19" s="69">
        <f t="shared" si="0"/>
        <v>100</v>
      </c>
      <c r="D19" s="69">
        <f>SUM(D13:D18)</f>
        <v>100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'[1]heves'!$C274</f>
        <v>1904</v>
      </c>
      <c r="C21" s="65">
        <f t="shared" si="0"/>
        <v>7.990934653963991</v>
      </c>
      <c r="D21" s="65">
        <f>'[1]heves'!$K192/'[1]heves'!$K$198*100</f>
        <v>8.153768335862416</v>
      </c>
    </row>
    <row r="22" spans="1:4" ht="15.75" customHeight="1">
      <c r="A22" s="29" t="s">
        <v>42</v>
      </c>
      <c r="B22" s="66">
        <f>'[1]heves'!$C275</f>
        <v>8791</v>
      </c>
      <c r="C22" s="67">
        <f t="shared" si="0"/>
        <v>36.89511898266672</v>
      </c>
      <c r="D22" s="67">
        <f>'[1]heves'!$K193/'[1]heves'!$K$198*100</f>
        <v>35.386949924127464</v>
      </c>
    </row>
    <row r="23" spans="1:4" s="82" customFormat="1" ht="15.75" customHeight="1">
      <c r="A23" s="28" t="s">
        <v>43</v>
      </c>
      <c r="B23" s="64">
        <f>'[1]heves'!$C276</f>
        <v>6922</v>
      </c>
      <c r="C23" s="65">
        <f t="shared" si="0"/>
        <v>29.051076509841778</v>
      </c>
      <c r="D23" s="65">
        <f>'[1]heves'!$K194/'[1]heves'!$K$198*100</f>
        <v>28.861911987860395</v>
      </c>
    </row>
    <row r="24" spans="1:4" ht="15.75" customHeight="1">
      <c r="A24" s="29" t="s">
        <v>44</v>
      </c>
      <c r="B24" s="66">
        <f>'[1]heves'!$C277</f>
        <v>3434</v>
      </c>
      <c r="C24" s="67">
        <f t="shared" si="0"/>
        <v>14.412221429470767</v>
      </c>
      <c r="D24" s="67">
        <f>'[1]heves'!$K195/'[1]heves'!$K$198*100</f>
        <v>15.381891755184624</v>
      </c>
    </row>
    <row r="25" spans="1:4" s="82" customFormat="1" ht="15.75" customHeight="1">
      <c r="A25" s="28" t="s">
        <v>45</v>
      </c>
      <c r="B25" s="64">
        <f>'[1]heves'!$C278</f>
        <v>1687</v>
      </c>
      <c r="C25" s="65">
        <f t="shared" si="0"/>
        <v>7.080203130901919</v>
      </c>
      <c r="D25" s="65">
        <f>'[1]heves'!$K196/'[1]heves'!$K$198*100</f>
        <v>7.435508345978755</v>
      </c>
    </row>
    <row r="26" spans="1:4" ht="15.75" customHeight="1">
      <c r="A26" s="29" t="s">
        <v>46</v>
      </c>
      <c r="B26" s="66">
        <f>'[1]heves'!$C279</f>
        <v>1089</v>
      </c>
      <c r="C26" s="67">
        <f t="shared" si="0"/>
        <v>4.570445293154824</v>
      </c>
      <c r="D26" s="67">
        <f>'[1]heves'!$K197/'[1]heves'!$K$198*100</f>
        <v>4.779969650986343</v>
      </c>
    </row>
    <row r="27" spans="1:4" s="85" customFormat="1" ht="21" customHeight="1">
      <c r="A27" s="20" t="s">
        <v>39</v>
      </c>
      <c r="B27" s="68">
        <f>SUM(B21:B26)</f>
        <v>23827</v>
      </c>
      <c r="C27" s="69">
        <f t="shared" si="0"/>
        <v>100</v>
      </c>
      <c r="D27" s="69">
        <f>SUM(D21:D26)</f>
        <v>100.00000000000001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'[1]heves'!$C282</f>
        <v>9069</v>
      </c>
      <c r="C29" s="65">
        <f>B29/$B$11*100</f>
        <v>38.06186259285684</v>
      </c>
      <c r="D29" s="65">
        <f>'[1]borsod'!$C241/'[1]borsod'!$C$246*100</f>
        <v>32.925616547334926</v>
      </c>
    </row>
    <row r="30" spans="1:4" ht="18" customHeight="1">
      <c r="A30" s="24" t="s">
        <v>67</v>
      </c>
      <c r="B30" s="66">
        <f>'[1]heves'!$C283</f>
        <v>4584</v>
      </c>
      <c r="C30" s="67">
        <f>B30/$B$11*100</f>
        <v>19.23867880975364</v>
      </c>
      <c r="D30" s="67">
        <f>'[1]borsod'!$C242/'[1]borsod'!$C$246*100</f>
        <v>17.427406523468576</v>
      </c>
    </row>
    <row r="31" spans="1:4" ht="18" customHeight="1">
      <c r="A31" s="23" t="s">
        <v>68</v>
      </c>
      <c r="B31" s="64">
        <f>'[1]heves'!$C284</f>
        <v>5078</v>
      </c>
      <c r="C31" s="65">
        <f>B31/$B$11*100</f>
        <v>21.311957023544718</v>
      </c>
      <c r="D31" s="65">
        <f>'[1]borsod'!$C243/'[1]borsod'!$C$246*100</f>
        <v>17.357796340493238</v>
      </c>
    </row>
    <row r="32" spans="1:4" ht="18" customHeight="1">
      <c r="A32" s="24" t="s">
        <v>69</v>
      </c>
      <c r="B32" s="66">
        <f>'[1]heves'!$C285</f>
        <v>3145</v>
      </c>
      <c r="C32" s="67">
        <f>B32/$B$11*100</f>
        <v>13.199311705208377</v>
      </c>
      <c r="D32" s="67">
        <f>'[1]borsod'!$C244/'[1]borsod'!$C$246*100</f>
        <v>16.968725139220368</v>
      </c>
    </row>
    <row r="33" spans="1:4" s="82" customFormat="1" ht="18" customHeight="1">
      <c r="A33" s="23" t="s">
        <v>70</v>
      </c>
      <c r="B33" s="64">
        <f>'[1]heves'!$C286</f>
        <v>1951</v>
      </c>
      <c r="C33" s="65">
        <f>B33/$B$11*100</f>
        <v>8.188189868636421</v>
      </c>
      <c r="D33" s="65">
        <f>'[1]borsod'!$C245/'[1]borsod'!$C$246*100</f>
        <v>15.320455449482894</v>
      </c>
    </row>
    <row r="34" spans="1:4" s="83" customFormat="1" ht="22.5" customHeight="1">
      <c r="A34" s="17" t="s">
        <v>39</v>
      </c>
      <c r="B34" s="74">
        <f>SUM(B29:B33)</f>
        <v>23827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106</v>
      </c>
      <c r="B36" s="78">
        <f>'[1]heves'!$C289+'[1]heves'!$C290</f>
        <v>3394</v>
      </c>
      <c r="C36" s="79">
        <f>B36/$B$39*100</f>
        <v>14.244344651026147</v>
      </c>
      <c r="D36" s="79">
        <f>('[1]borsod'!$C$248+'[1]borsod'!$C$249)/'[1]borsod'!$C$252*100</f>
        <v>25.351780031821797</v>
      </c>
    </row>
    <row r="37" spans="1:4" ht="17.25" customHeight="1">
      <c r="A37" s="26" t="s">
        <v>107</v>
      </c>
      <c r="B37" s="64">
        <f>'[1]heves'!$C291</f>
        <v>10144</v>
      </c>
      <c r="C37" s="65">
        <f>B37/$B$39*100</f>
        <v>42.57355101355605</v>
      </c>
      <c r="D37" s="65">
        <f>'[1]borsod'!$C250/'[1]borsod'!$C$252*100</f>
        <v>43.2453261734288</v>
      </c>
    </row>
    <row r="38" spans="1:4" ht="17.25" customHeight="1">
      <c r="A38" s="25" t="s">
        <v>63</v>
      </c>
      <c r="B38" s="66">
        <f>'[1]heves'!$C292</f>
        <v>10289</v>
      </c>
      <c r="C38" s="67">
        <f>B38/$B$39*100</f>
        <v>43.182104335417804</v>
      </c>
      <c r="D38" s="67">
        <f>'[1]borsod'!$C251/'[1]borsod'!$C$252*100</f>
        <v>31.402893794749403</v>
      </c>
    </row>
    <row r="39" spans="1:4" ht="12.75">
      <c r="A39" s="55" t="s">
        <v>39</v>
      </c>
      <c r="B39" s="98">
        <f>SUM(B36:B38)</f>
        <v>23827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2.75">
      <c r="A41" s="129" t="s">
        <v>100</v>
      </c>
      <c r="B41" s="129"/>
      <c r="C41" s="129"/>
      <c r="D41" s="129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CE,Dőlt"7.sz. táblázat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9"/>
  <sheetViews>
    <sheetView zoomScale="85" zoomScaleNormal="85" workbookViewId="0" topLeftCell="A1">
      <selection activeCell="O50" sqref="O50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8" width="12" style="81" customWidth="1"/>
    <col min="9" max="9" width="20.16015625" style="81" customWidth="1"/>
    <col min="10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101</v>
      </c>
      <c r="B1" s="130"/>
      <c r="C1" s="130"/>
      <c r="D1" s="130"/>
    </row>
    <row r="2" spans="1:4" ht="17.25" customHeight="1">
      <c r="A2" s="130" t="s">
        <v>57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13" ht="18" customHeight="1">
      <c r="A9" s="28" t="s">
        <v>37</v>
      </c>
      <c r="B9" s="64">
        <f>'[6]regio'!$AK4</f>
        <v>1279</v>
      </c>
      <c r="C9" s="65">
        <f>B9/$B$11*100</f>
        <v>53.9662447257384</v>
      </c>
      <c r="D9" s="65">
        <f>M9/$M$11*100</f>
        <v>52.70577535243292</v>
      </c>
      <c r="M9" s="81">
        <f>'[6]regio'!$AL4</f>
        <v>1159</v>
      </c>
    </row>
    <row r="10" spans="1:13" s="82" customFormat="1" ht="14.25" customHeight="1">
      <c r="A10" s="29" t="s">
        <v>38</v>
      </c>
      <c r="B10" s="66">
        <f>'[6]regio'!$AK5</f>
        <v>1091</v>
      </c>
      <c r="C10" s="67">
        <f>B10/$B$11*100</f>
        <v>46.0337552742616</v>
      </c>
      <c r="D10" s="67">
        <f>M10/$M$11*100</f>
        <v>47.29422464756708</v>
      </c>
      <c r="M10" s="82">
        <f>'[6]regio'!$AL5</f>
        <v>1040</v>
      </c>
    </row>
    <row r="11" spans="1:13" s="83" customFormat="1" ht="20.25" customHeight="1">
      <c r="A11" s="20" t="s">
        <v>39</v>
      </c>
      <c r="B11" s="68">
        <f>SUM(B9:B10)</f>
        <v>2370</v>
      </c>
      <c r="C11" s="69">
        <f>B11/$B$11*100</f>
        <v>100</v>
      </c>
      <c r="D11" s="69">
        <f>SUM(D9:D10)</f>
        <v>100</v>
      </c>
      <c r="M11" s="83">
        <f>SUM(M9:M10)</f>
        <v>2199</v>
      </c>
    </row>
    <row r="12" spans="1:4" ht="24" customHeight="1">
      <c r="A12" s="21" t="s">
        <v>40</v>
      </c>
      <c r="B12" s="71"/>
      <c r="C12" s="72"/>
      <c r="D12" s="72"/>
    </row>
    <row r="13" spans="1:13" s="82" customFormat="1" ht="15.75" customHeight="1">
      <c r="A13" s="23" t="s">
        <v>72</v>
      </c>
      <c r="B13" s="64">
        <f>'[6]regio'!$AK7+'[6]regio'!$AK8</f>
        <v>409</v>
      </c>
      <c r="C13" s="65">
        <f>B13/$B$11*100</f>
        <v>17.257383966244728</v>
      </c>
      <c r="D13" s="65">
        <f>M13/$M$11*100</f>
        <v>19.190541155070488</v>
      </c>
      <c r="E13" s="84"/>
      <c r="M13" s="82">
        <f>'[6]regio'!$AL7+'[6]regio'!$AL8</f>
        <v>422</v>
      </c>
    </row>
    <row r="14" spans="1:13" ht="15.75" customHeight="1">
      <c r="A14" s="24" t="s">
        <v>73</v>
      </c>
      <c r="B14" s="66">
        <f>'[6]regio'!$AK9</f>
        <v>1777</v>
      </c>
      <c r="C14" s="67">
        <f>B14/$B$11*100</f>
        <v>74.9789029535865</v>
      </c>
      <c r="D14" s="67">
        <f>M14/$M$11*100</f>
        <v>73.9881764438381</v>
      </c>
      <c r="M14" s="81">
        <f>'[6]regio'!$AL9</f>
        <v>1627</v>
      </c>
    </row>
    <row r="15" spans="1:13" s="82" customFormat="1" ht="15.75" customHeight="1">
      <c r="A15" s="23" t="s">
        <v>102</v>
      </c>
      <c r="B15" s="64">
        <f>'[6]regio'!$AK10</f>
        <v>181</v>
      </c>
      <c r="C15" s="65">
        <f>B15/$B$11*100</f>
        <v>7.637130801687764</v>
      </c>
      <c r="D15" s="65">
        <f>M15/$M$11*100</f>
        <v>6.684856753069577</v>
      </c>
      <c r="M15" s="82">
        <f>'[6]regio'!$AL10</f>
        <v>147</v>
      </c>
    </row>
    <row r="16" spans="1:13" ht="15.75" customHeight="1">
      <c r="A16" s="24" t="s">
        <v>103</v>
      </c>
      <c r="B16" s="66">
        <f>'[6]regio'!$AK11+'[6]regio'!$AK12+'[6]regio'!$AK13</f>
        <v>3</v>
      </c>
      <c r="C16" s="67">
        <f>B16/$B$11*100</f>
        <v>0.12658227848101267</v>
      </c>
      <c r="D16" s="67">
        <f>M16/$M$11*100</f>
        <v>0.1364256480218281</v>
      </c>
      <c r="M16" s="81">
        <f>'[6]regio'!$AL11+'[6]regio'!$AL12+'[6]regio'!$AL13</f>
        <v>3</v>
      </c>
    </row>
    <row r="17" spans="1:13" s="85" customFormat="1" ht="22.5" customHeight="1">
      <c r="A17" s="20" t="s">
        <v>39</v>
      </c>
      <c r="B17" s="68">
        <f>SUM(B13:B16)</f>
        <v>2370</v>
      </c>
      <c r="C17" s="69">
        <f>B17/$B$11*100</f>
        <v>100</v>
      </c>
      <c r="D17" s="69">
        <f>SUM(D13:D16)</f>
        <v>100</v>
      </c>
      <c r="M17" s="85">
        <f>SUM(M13:M16)</f>
        <v>2199</v>
      </c>
    </row>
    <row r="18" spans="1:4" ht="23.25" customHeight="1">
      <c r="A18" s="21" t="s">
        <v>60</v>
      </c>
      <c r="B18" s="71"/>
      <c r="C18" s="72"/>
      <c r="D18" s="72"/>
    </row>
    <row r="19" spans="1:13" s="82" customFormat="1" ht="15.75" customHeight="1">
      <c r="A19" s="28" t="s">
        <v>41</v>
      </c>
      <c r="B19" s="64">
        <f>'[6]regio'!$AK20</f>
        <v>139</v>
      </c>
      <c r="C19" s="65">
        <f aca="true" t="shared" si="0" ref="C19:C25">B19/$B$11*100</f>
        <v>5.864978902953586</v>
      </c>
      <c r="D19" s="65">
        <f aca="true" t="shared" si="1" ref="D19:D24">M19/$M$11*100</f>
        <v>6.4574806730331975</v>
      </c>
      <c r="M19" s="82">
        <f>'[6]regio'!$AL20</f>
        <v>142</v>
      </c>
    </row>
    <row r="20" spans="1:13" ht="15.75" customHeight="1">
      <c r="A20" s="29" t="s">
        <v>42</v>
      </c>
      <c r="B20" s="66">
        <f>'[6]regio'!$AK21+'[6]regio'!$AK29</f>
        <v>952</v>
      </c>
      <c r="C20" s="67">
        <f t="shared" si="0"/>
        <v>40.16877637130802</v>
      </c>
      <c r="D20" s="67">
        <f t="shared" si="1"/>
        <v>40.291041382446565</v>
      </c>
      <c r="M20" s="81">
        <f>'[6]regio'!$AL21+'[6]regio'!$AL$29</f>
        <v>886</v>
      </c>
    </row>
    <row r="21" spans="1:13" s="82" customFormat="1" ht="15.75" customHeight="1">
      <c r="A21" s="28" t="s">
        <v>43</v>
      </c>
      <c r="B21" s="64">
        <f>'[6]regio'!$AK22+'[6]regio'!$AK23</f>
        <v>343</v>
      </c>
      <c r="C21" s="65">
        <f t="shared" si="0"/>
        <v>14.472573839662447</v>
      </c>
      <c r="D21" s="65">
        <f t="shared" si="1"/>
        <v>14.733969986357435</v>
      </c>
      <c r="M21" s="82">
        <f>'[6]regio'!$AL22+'[6]regio'!$AL23</f>
        <v>324</v>
      </c>
    </row>
    <row r="22" spans="1:13" ht="15.75" customHeight="1">
      <c r="A22" s="29" t="s">
        <v>44</v>
      </c>
      <c r="B22" s="66">
        <f>'[6]regio'!$AK25+'[6]regio'!$AK26</f>
        <v>538</v>
      </c>
      <c r="C22" s="67">
        <f t="shared" si="0"/>
        <v>22.70042194092827</v>
      </c>
      <c r="D22" s="67">
        <f t="shared" si="1"/>
        <v>21.46430195543429</v>
      </c>
      <c r="M22" s="81">
        <f>'[6]regio'!$AL25+'[6]regio'!$AL26</f>
        <v>472</v>
      </c>
    </row>
    <row r="23" spans="1:13" s="82" customFormat="1" ht="15.75" customHeight="1">
      <c r="A23" s="28" t="s">
        <v>45</v>
      </c>
      <c r="B23" s="64">
        <f>'[6]regio'!$AK24</f>
        <v>230</v>
      </c>
      <c r="C23" s="65">
        <f t="shared" si="0"/>
        <v>9.70464135021097</v>
      </c>
      <c r="D23" s="65">
        <f t="shared" si="1"/>
        <v>9.413369713506139</v>
      </c>
      <c r="M23" s="82">
        <f>'[6]regio'!$AL24</f>
        <v>207</v>
      </c>
    </row>
    <row r="24" spans="1:13" ht="15.75" customHeight="1">
      <c r="A24" s="29" t="s">
        <v>46</v>
      </c>
      <c r="B24" s="66">
        <f>'[6]regio'!$AK27+'[6]regio'!$AK28</f>
        <v>168</v>
      </c>
      <c r="C24" s="67">
        <f t="shared" si="0"/>
        <v>7.088607594936709</v>
      </c>
      <c r="D24" s="67">
        <f t="shared" si="1"/>
        <v>7.639836289222374</v>
      </c>
      <c r="M24" s="81">
        <f>'[6]regio'!$AL27+'[6]regio'!$AL28</f>
        <v>168</v>
      </c>
    </row>
    <row r="25" spans="1:13" s="85" customFormat="1" ht="21" customHeight="1">
      <c r="A25" s="20" t="s">
        <v>39</v>
      </c>
      <c r="B25" s="68">
        <f>SUM(B19:B24)</f>
        <v>2370</v>
      </c>
      <c r="C25" s="69">
        <f t="shared" si="0"/>
        <v>100</v>
      </c>
      <c r="D25" s="69">
        <f>SUM(D19:D24)</f>
        <v>100</v>
      </c>
      <c r="M25" s="85">
        <f>SUM(M19:M24)</f>
        <v>2199</v>
      </c>
    </row>
    <row r="26" spans="1:4" ht="25.5" customHeight="1">
      <c r="A26" s="21" t="s">
        <v>47</v>
      </c>
      <c r="B26" s="71"/>
      <c r="C26" s="72"/>
      <c r="D26" s="72"/>
    </row>
    <row r="27" spans="1:13" ht="18" customHeight="1">
      <c r="A27" s="23" t="s">
        <v>66</v>
      </c>
      <c r="B27" s="64">
        <f>'[6]regio'!$AK31</f>
        <v>920</v>
      </c>
      <c r="C27" s="65">
        <f aca="true" t="shared" si="2" ref="C27:C32">B27/$B$11*100</f>
        <v>38.81856540084388</v>
      </c>
      <c r="D27" s="65">
        <f>M27/$M$11*100</f>
        <v>30.331969076853117</v>
      </c>
      <c r="M27" s="81">
        <f>'[6]regio'!$AL31</f>
        <v>667</v>
      </c>
    </row>
    <row r="28" spans="1:13" ht="18" customHeight="1">
      <c r="A28" s="24" t="s">
        <v>67</v>
      </c>
      <c r="B28" s="66">
        <f>'[6]regio'!$AK32</f>
        <v>584</v>
      </c>
      <c r="C28" s="67">
        <f t="shared" si="2"/>
        <v>24.641350210970465</v>
      </c>
      <c r="D28" s="67">
        <f>M28/$M$11*100</f>
        <v>23.05593451568895</v>
      </c>
      <c r="M28" s="81">
        <f>'[6]regio'!$AL32</f>
        <v>507</v>
      </c>
    </row>
    <row r="29" spans="1:13" ht="18" customHeight="1">
      <c r="A29" s="23" t="s">
        <v>68</v>
      </c>
      <c r="B29" s="64">
        <f>'[6]regio'!$AK33</f>
        <v>497</v>
      </c>
      <c r="C29" s="65">
        <f t="shared" si="2"/>
        <v>20.970464135021096</v>
      </c>
      <c r="D29" s="65">
        <f>M29/$M$11*100</f>
        <v>22.419281491587085</v>
      </c>
      <c r="M29" s="81">
        <f>'[6]regio'!$AL33</f>
        <v>493</v>
      </c>
    </row>
    <row r="30" spans="1:13" ht="18" customHeight="1">
      <c r="A30" s="24" t="s">
        <v>69</v>
      </c>
      <c r="B30" s="66">
        <f>'[6]regio'!$AK34</f>
        <v>291</v>
      </c>
      <c r="C30" s="67">
        <f t="shared" si="2"/>
        <v>12.278481012658228</v>
      </c>
      <c r="D30" s="67">
        <f>M30/$M$11*100</f>
        <v>18.55388813096862</v>
      </c>
      <c r="M30" s="81">
        <f>'[6]regio'!$AL34</f>
        <v>408</v>
      </c>
    </row>
    <row r="31" spans="1:13" s="82" customFormat="1" ht="18" customHeight="1">
      <c r="A31" s="23" t="s">
        <v>70</v>
      </c>
      <c r="B31" s="64">
        <f>'[6]regio'!$AK35</f>
        <v>78</v>
      </c>
      <c r="C31" s="65">
        <f t="shared" si="2"/>
        <v>3.2911392405063293</v>
      </c>
      <c r="D31" s="65">
        <f>M31/$M$11*100</f>
        <v>5.638926784902228</v>
      </c>
      <c r="M31" s="82">
        <f>'[6]regio'!$AL35</f>
        <v>124</v>
      </c>
    </row>
    <row r="32" spans="1:13" s="83" customFormat="1" ht="22.5" customHeight="1">
      <c r="A32" s="17" t="s">
        <v>39</v>
      </c>
      <c r="B32" s="74">
        <f>SUM(B27:B31)</f>
        <v>2370</v>
      </c>
      <c r="C32" s="75">
        <f t="shared" si="2"/>
        <v>100</v>
      </c>
      <c r="D32" s="75">
        <f>SUM(D27:D31)</f>
        <v>99.99999999999999</v>
      </c>
      <c r="M32" s="83">
        <f>SUM(M27:M31)</f>
        <v>2199</v>
      </c>
    </row>
    <row r="33" spans="1:4" ht="25.5" customHeight="1">
      <c r="A33" s="18" t="s">
        <v>62</v>
      </c>
      <c r="B33" s="76"/>
      <c r="C33" s="77"/>
      <c r="D33" s="77"/>
    </row>
    <row r="34" spans="1:13" ht="17.25" customHeight="1">
      <c r="A34" s="25" t="s">
        <v>106</v>
      </c>
      <c r="B34" s="78">
        <f>SUM('[6]regio'!$AK$52:$AK$60)</f>
        <v>0</v>
      </c>
      <c r="C34" s="79">
        <f>B34/$B$37*100</f>
        <v>0</v>
      </c>
      <c r="D34" s="79">
        <f>M34/$M$11*100</f>
        <v>0</v>
      </c>
      <c r="M34" s="81">
        <f>SUM('[6]regio'!$AL$40:$AL$48)</f>
        <v>0</v>
      </c>
    </row>
    <row r="35" spans="1:13" ht="17.25" customHeight="1">
      <c r="A35" s="26" t="s">
        <v>107</v>
      </c>
      <c r="B35" s="64">
        <f>'[6]regio'!$AK$61+'[6]regio'!$AK$62</f>
        <v>773</v>
      </c>
      <c r="C35" s="65">
        <f>B35/$B$37*100</f>
        <v>32.61603375527426</v>
      </c>
      <c r="D35" s="65">
        <f>M35/$M$11*100</f>
        <v>35.19781718963165</v>
      </c>
      <c r="M35" s="81">
        <f>SUM('[6]regio'!$AL$37:$AL$39)</f>
        <v>774</v>
      </c>
    </row>
    <row r="36" spans="1:13" ht="17.25" customHeight="1">
      <c r="A36" s="25" t="s">
        <v>63</v>
      </c>
      <c r="B36" s="78">
        <f>'[6]regio'!$AK$51</f>
        <v>1597</v>
      </c>
      <c r="C36" s="79">
        <f>B36/$B$37*100</f>
        <v>67.38396624472574</v>
      </c>
      <c r="D36" s="79">
        <f>M36/$M$11*100</f>
        <v>64.80218281036835</v>
      </c>
      <c r="M36" s="81">
        <f>'[6]regio'!$AL$49</f>
        <v>1425</v>
      </c>
    </row>
    <row r="37" spans="1:13" ht="21" customHeight="1">
      <c r="A37" s="55" t="s">
        <v>39</v>
      </c>
      <c r="B37" s="98">
        <f>SUM(B34:B36)</f>
        <v>2370</v>
      </c>
      <c r="C37" s="99">
        <f>SUM(C34:C36)</f>
        <v>100</v>
      </c>
      <c r="D37" s="99">
        <f>SUM(D34:D36)</f>
        <v>100</v>
      </c>
      <c r="M37" s="27">
        <f>SUM(M34:M36)</f>
        <v>2199</v>
      </c>
    </row>
    <row r="38" spans="1:4" ht="30" customHeight="1">
      <c r="A38" s="121" t="s">
        <v>95</v>
      </c>
      <c r="B38" s="121"/>
      <c r="C38" s="121"/>
      <c r="D38" s="121"/>
    </row>
    <row r="39" spans="1:6" ht="12.75">
      <c r="A39" s="129" t="s">
        <v>100</v>
      </c>
      <c r="B39" s="129"/>
      <c r="C39" s="129"/>
      <c r="D39" s="129"/>
      <c r="E39" s="88"/>
      <c r="F39" s="88"/>
    </row>
    <row r="40" ht="17.25" customHeight="1"/>
    <row r="41" spans="3:4" ht="12.75">
      <c r="C41" s="86"/>
      <c r="D41" s="86"/>
    </row>
    <row r="42" spans="3:4" ht="12.75">
      <c r="C42" s="86"/>
      <c r="D42" s="86"/>
    </row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</sheetData>
  <mergeCells count="10">
    <mergeCell ref="A39:D39"/>
    <mergeCell ref="A38:D38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CE,Dőlt"8.sz. táblázat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pane xSplit="4" topLeftCell="E1" activePane="topRight" state="frozen"/>
      <selection pane="topLeft" activeCell="D14" sqref="D14"/>
      <selection pane="topRight" activeCell="D14" sqref="D14"/>
    </sheetView>
  </sheetViews>
  <sheetFormatPr defaultColWidth="9.33203125" defaultRowHeight="12.75"/>
  <cols>
    <col min="1" max="1" width="46.66015625" style="81" customWidth="1"/>
    <col min="2" max="2" width="17.83203125" style="81" customWidth="1"/>
    <col min="3" max="3" width="18.66015625" style="81" customWidth="1"/>
    <col min="4" max="4" width="18.16015625" style="81" customWidth="1"/>
    <col min="5" max="10" width="12" style="81" customWidth="1"/>
    <col min="11" max="11" width="17.16015625" style="81" customWidth="1"/>
    <col min="12" max="14" width="12" style="81" customWidth="1"/>
    <col min="15" max="15" width="15.33203125" style="81" customWidth="1"/>
    <col min="16" max="16384" width="12" style="81" customWidth="1"/>
  </cols>
  <sheetData>
    <row r="1" spans="1:4" ht="23.25" customHeight="1">
      <c r="A1" s="130" t="s">
        <v>31</v>
      </c>
      <c r="B1" s="130"/>
      <c r="C1" s="130"/>
      <c r="D1" s="130"/>
    </row>
    <row r="2" spans="1:4" ht="17.25" customHeight="1">
      <c r="A2" s="130" t="s">
        <v>59</v>
      </c>
      <c r="B2" s="130"/>
      <c r="C2" s="130"/>
      <c r="D2" s="130"/>
    </row>
    <row r="3" spans="1:4" ht="15.75" customHeight="1">
      <c r="A3" s="131" t="s">
        <v>110</v>
      </c>
      <c r="B3" s="132"/>
      <c r="C3" s="132"/>
      <c r="D3" s="132"/>
    </row>
    <row r="4" spans="1:3" ht="12.75">
      <c r="A4" s="27"/>
      <c r="B4" s="27"/>
      <c r="C4" s="27"/>
    </row>
    <row r="5" spans="1:4" ht="28.5" customHeight="1">
      <c r="A5" s="138" t="s">
        <v>32</v>
      </c>
      <c r="B5" s="133" t="s">
        <v>33</v>
      </c>
      <c r="C5" s="136" t="s">
        <v>34</v>
      </c>
      <c r="D5" s="137"/>
    </row>
    <row r="6" spans="1:4" ht="28.5" customHeight="1">
      <c r="A6" s="139"/>
      <c r="B6" s="134"/>
      <c r="C6" s="133" t="s">
        <v>64</v>
      </c>
      <c r="D6" s="133" t="s">
        <v>35</v>
      </c>
    </row>
    <row r="7" spans="1:4" ht="36" customHeight="1">
      <c r="A7" s="140"/>
      <c r="B7" s="135"/>
      <c r="C7" s="135"/>
      <c r="D7" s="135"/>
    </row>
    <row r="8" spans="1:4" ht="24" customHeight="1">
      <c r="A8" s="19" t="s">
        <v>36</v>
      </c>
      <c r="B8" s="19"/>
      <c r="C8" s="19"/>
      <c r="D8" s="19"/>
    </row>
    <row r="9" spans="1:4" ht="18" customHeight="1">
      <c r="A9" s="28" t="s">
        <v>37</v>
      </c>
      <c r="B9" s="64">
        <f>'[1]nograd'!$C255</f>
        <v>12486</v>
      </c>
      <c r="C9" s="65">
        <f>B9/$B$11*100</f>
        <v>54.71036718955394</v>
      </c>
      <c r="D9" s="65">
        <f>'[1]nograd'!$C214/'[1]nograd'!C$216*100</f>
        <v>54.95311686056608</v>
      </c>
    </row>
    <row r="10" spans="1:4" s="82" customFormat="1" ht="14.25" customHeight="1">
      <c r="A10" s="29" t="s">
        <v>38</v>
      </c>
      <c r="B10" s="66">
        <f>'[1]nograd'!$C256</f>
        <v>10336</v>
      </c>
      <c r="C10" s="67">
        <f aca="true" t="shared" si="0" ref="C10:C34">B10/$B$11*100</f>
        <v>45.289632810446065</v>
      </c>
      <c r="D10" s="67">
        <f>'[1]nograd'!$C215/'[1]nograd'!C$216*100</f>
        <v>45.04688313943393</v>
      </c>
    </row>
    <row r="11" spans="1:4" s="83" customFormat="1" ht="20.25" customHeight="1">
      <c r="A11" s="20" t="s">
        <v>39</v>
      </c>
      <c r="B11" s="68">
        <f>SUM(B9:B10)</f>
        <v>22822</v>
      </c>
      <c r="C11" s="69">
        <f t="shared" si="0"/>
        <v>100</v>
      </c>
      <c r="D11" s="69">
        <f>SUM(D9:D10)</f>
        <v>100</v>
      </c>
    </row>
    <row r="12" spans="1:4" ht="24" customHeight="1">
      <c r="A12" s="21" t="s">
        <v>40</v>
      </c>
      <c r="B12" s="71"/>
      <c r="C12" s="72"/>
      <c r="D12" s="72"/>
    </row>
    <row r="13" spans="1:5" s="82" customFormat="1" ht="15.75" customHeight="1">
      <c r="A13" s="23" t="s">
        <v>72</v>
      </c>
      <c r="B13" s="64">
        <f>'[1]nograd'!$C266</f>
        <v>411</v>
      </c>
      <c r="C13" s="65">
        <f t="shared" si="0"/>
        <v>1.800893874331785</v>
      </c>
      <c r="D13" s="65">
        <f>'[1]borsod'!$C225/'[1]borsod'!$C$231*100</f>
        <v>2.162887828162291</v>
      </c>
      <c r="E13" s="84"/>
    </row>
    <row r="14" spans="1:4" ht="15.75" customHeight="1">
      <c r="A14" s="24" t="s">
        <v>73</v>
      </c>
      <c r="B14" s="66">
        <f>'[1]nograd'!$C267</f>
        <v>2908</v>
      </c>
      <c r="C14" s="67">
        <f t="shared" si="0"/>
        <v>12.742090964858471</v>
      </c>
      <c r="D14" s="67">
        <f>'[1]borsod'!$C226/'[1]borsod'!$C$231*100</f>
        <v>14.155727923627683</v>
      </c>
    </row>
    <row r="15" spans="1:4" s="82" customFormat="1" ht="15.75" customHeight="1">
      <c r="A15" s="23" t="s">
        <v>74</v>
      </c>
      <c r="B15" s="64">
        <f>'[1]nograd'!$C268</f>
        <v>5404</v>
      </c>
      <c r="C15" s="65">
        <f t="shared" si="0"/>
        <v>23.67890631846464</v>
      </c>
      <c r="D15" s="65">
        <f>'[1]borsod'!$C227/'[1]borsod'!$C$231*100</f>
        <v>24.97513922036595</v>
      </c>
    </row>
    <row r="16" spans="1:4" ht="15.75" customHeight="1">
      <c r="A16" s="24" t="s">
        <v>75</v>
      </c>
      <c r="B16" s="66">
        <f>'[1]nograd'!$C269</f>
        <v>5841</v>
      </c>
      <c r="C16" s="67">
        <f t="shared" si="0"/>
        <v>25.593725352729823</v>
      </c>
      <c r="D16" s="67">
        <f>'[1]borsod'!$C228/'[1]borsod'!$C$231*100</f>
        <v>26.187102227525855</v>
      </c>
    </row>
    <row r="17" spans="1:4" s="82" customFormat="1" ht="15.75" customHeight="1">
      <c r="A17" s="23" t="s">
        <v>76</v>
      </c>
      <c r="B17" s="64">
        <f>'[1]nograd'!$C270</f>
        <v>5721</v>
      </c>
      <c r="C17" s="65">
        <f t="shared" si="0"/>
        <v>25.067916922267987</v>
      </c>
      <c r="D17" s="65">
        <f>'[1]borsod'!$C229/'[1]borsod'!$C$231*100</f>
        <v>24.466736276849645</v>
      </c>
    </row>
    <row r="18" spans="1:4" ht="15.75" customHeight="1">
      <c r="A18" s="24" t="s">
        <v>77</v>
      </c>
      <c r="B18" s="66">
        <f>'[1]nograd'!$C271</f>
        <v>2537</v>
      </c>
      <c r="C18" s="67">
        <f t="shared" si="0"/>
        <v>11.116466567347297</v>
      </c>
      <c r="D18" s="67">
        <f>'[1]borsod'!$C230/'[1]borsod'!$C$231*100</f>
        <v>8.052406523468576</v>
      </c>
    </row>
    <row r="19" spans="1:4" s="85" customFormat="1" ht="22.5" customHeight="1">
      <c r="A19" s="20" t="s">
        <v>39</v>
      </c>
      <c r="B19" s="68">
        <f>SUM(B13:B18)</f>
        <v>22822</v>
      </c>
      <c r="C19" s="69">
        <f t="shared" si="0"/>
        <v>100</v>
      </c>
      <c r="D19" s="69">
        <f>SUM(D13:D18)</f>
        <v>100</v>
      </c>
    </row>
    <row r="20" spans="1:4" ht="23.25" customHeight="1">
      <c r="A20" s="21" t="s">
        <v>60</v>
      </c>
      <c r="B20" s="71"/>
      <c r="C20" s="72"/>
      <c r="D20" s="72"/>
    </row>
    <row r="21" spans="1:4" s="82" customFormat="1" ht="15.75" customHeight="1">
      <c r="A21" s="28" t="s">
        <v>41</v>
      </c>
      <c r="B21" s="64">
        <f>'[1]nograd'!$C274</f>
        <v>1592</v>
      </c>
      <c r="C21" s="65">
        <f t="shared" si="0"/>
        <v>6.975725177460346</v>
      </c>
      <c r="D21" s="65">
        <f>'[1]nograd'!$K192/'[1]nograd'!$K$198*100</f>
        <v>6.647127135984074</v>
      </c>
    </row>
    <row r="22" spans="1:4" ht="15.75" customHeight="1">
      <c r="A22" s="29" t="s">
        <v>42</v>
      </c>
      <c r="B22" s="66">
        <f>'[1]nograd'!$C275</f>
        <v>9361</v>
      </c>
      <c r="C22" s="67">
        <f t="shared" si="0"/>
        <v>41.01743931294365</v>
      </c>
      <c r="D22" s="67">
        <f>'[1]nograd'!$K193/'[1]nograd'!$K$198*100</f>
        <v>39.91041309517226</v>
      </c>
    </row>
    <row r="23" spans="1:4" s="82" customFormat="1" ht="15.75" customHeight="1">
      <c r="A23" s="28" t="s">
        <v>43</v>
      </c>
      <c r="B23" s="64">
        <f>'[1]nograd'!$C276</f>
        <v>6321</v>
      </c>
      <c r="C23" s="65">
        <f t="shared" si="0"/>
        <v>27.69695907457716</v>
      </c>
      <c r="D23" s="65">
        <f>'[1]nograd'!$K194/'[1]nograd'!$K$198*100</f>
        <v>27.52308798318863</v>
      </c>
    </row>
    <row r="24" spans="1:4" ht="15.75" customHeight="1">
      <c r="A24" s="29" t="s">
        <v>44</v>
      </c>
      <c r="B24" s="66">
        <f>'[1]nograd'!$C277</f>
        <v>3258</v>
      </c>
      <c r="C24" s="67">
        <f t="shared" si="0"/>
        <v>14.275698887038823</v>
      </c>
      <c r="D24" s="67">
        <f>'[1]nograd'!$K195/'[1]nograd'!$K$198*100</f>
        <v>15.379085328761821</v>
      </c>
    </row>
    <row r="25" spans="1:4" s="82" customFormat="1" ht="15.75" customHeight="1">
      <c r="A25" s="28" t="s">
        <v>45</v>
      </c>
      <c r="B25" s="64">
        <f>'[1]nograd'!$C278</f>
        <v>1683</v>
      </c>
      <c r="C25" s="65">
        <f t="shared" si="0"/>
        <v>7.374463237227237</v>
      </c>
      <c r="D25" s="65">
        <f>'[1]nograd'!$K196/'[1]nograd'!$K$198*100</f>
        <v>7.731018083282641</v>
      </c>
    </row>
    <row r="26" spans="1:4" ht="15.75" customHeight="1">
      <c r="A26" s="29" t="s">
        <v>46</v>
      </c>
      <c r="B26" s="66">
        <f>'[1]nograd'!$C279</f>
        <v>607</v>
      </c>
      <c r="C26" s="67">
        <f t="shared" si="0"/>
        <v>2.6597143107527823</v>
      </c>
      <c r="D26" s="67">
        <f>'[1]nograd'!$K197/'[1]nograd'!$K$198*100</f>
        <v>2.8092683736105735</v>
      </c>
    </row>
    <row r="27" spans="1:4" s="85" customFormat="1" ht="21" customHeight="1">
      <c r="A27" s="20" t="s">
        <v>39</v>
      </c>
      <c r="B27" s="68">
        <f>SUM(B21:B26)</f>
        <v>22822</v>
      </c>
      <c r="C27" s="69">
        <f t="shared" si="0"/>
        <v>100</v>
      </c>
      <c r="D27" s="69">
        <f>SUM(D21:D26)</f>
        <v>99.99999999999999</v>
      </c>
    </row>
    <row r="28" spans="1:4" ht="25.5" customHeight="1">
      <c r="A28" s="21" t="s">
        <v>47</v>
      </c>
      <c r="B28" s="71"/>
      <c r="C28" s="72"/>
      <c r="D28" s="72"/>
    </row>
    <row r="29" spans="1:4" ht="18" customHeight="1">
      <c r="A29" s="23" t="s">
        <v>66</v>
      </c>
      <c r="B29" s="64">
        <f>'[1]nograd'!$C282</f>
        <v>8329</v>
      </c>
      <c r="C29" s="65">
        <f>B29/$B$11*100</f>
        <v>36.49548681097187</v>
      </c>
      <c r="D29" s="65">
        <f>'[1]borsod'!$C241/'[1]borsod'!$C$246*100</f>
        <v>32.925616547334926</v>
      </c>
    </row>
    <row r="30" spans="1:4" ht="18" customHeight="1">
      <c r="A30" s="24" t="s">
        <v>67</v>
      </c>
      <c r="B30" s="66">
        <f>'[1]nograd'!$C283</f>
        <v>4864</v>
      </c>
      <c r="C30" s="67">
        <f>B30/$B$11*100</f>
        <v>21.312768381386384</v>
      </c>
      <c r="D30" s="67">
        <f>'[1]borsod'!$C242/'[1]borsod'!$C$246*100</f>
        <v>17.427406523468576</v>
      </c>
    </row>
    <row r="31" spans="1:4" ht="18" customHeight="1">
      <c r="A31" s="23" t="s">
        <v>68</v>
      </c>
      <c r="B31" s="64">
        <f>'[1]nograd'!$C284</f>
        <v>4713</v>
      </c>
      <c r="C31" s="65">
        <f>B31/$B$11*100</f>
        <v>20.651126106388574</v>
      </c>
      <c r="D31" s="65">
        <f>'[1]borsod'!$C243/'[1]borsod'!$C$246*100</f>
        <v>17.357796340493238</v>
      </c>
    </row>
    <row r="32" spans="1:4" ht="18" customHeight="1">
      <c r="A32" s="24" t="s">
        <v>69</v>
      </c>
      <c r="B32" s="66">
        <f>'[1]nograd'!$C285</f>
        <v>2757</v>
      </c>
      <c r="C32" s="67">
        <f>B32/$B$11*100</f>
        <v>12.080448689860662</v>
      </c>
      <c r="D32" s="67">
        <f>'[1]borsod'!$C244/'[1]borsod'!$C$246*100</f>
        <v>16.968725139220368</v>
      </c>
    </row>
    <row r="33" spans="1:4" s="82" customFormat="1" ht="18" customHeight="1">
      <c r="A33" s="23" t="s">
        <v>70</v>
      </c>
      <c r="B33" s="64">
        <f>'[1]nograd'!$C286</f>
        <v>2159</v>
      </c>
      <c r="C33" s="65">
        <f>B33/$B$11*100</f>
        <v>9.460170011392515</v>
      </c>
      <c r="D33" s="65">
        <f>'[1]borsod'!$C245/'[1]borsod'!$C$246*100</f>
        <v>15.320455449482894</v>
      </c>
    </row>
    <row r="34" spans="1:4" s="83" customFormat="1" ht="22.5" customHeight="1">
      <c r="A34" s="17" t="s">
        <v>39</v>
      </c>
      <c r="B34" s="74">
        <f>SUM(B29:B33)</f>
        <v>22822</v>
      </c>
      <c r="C34" s="75">
        <f t="shared" si="0"/>
        <v>100</v>
      </c>
      <c r="D34" s="75">
        <f>SUM(D29:D33)</f>
        <v>100</v>
      </c>
    </row>
    <row r="35" spans="1:4" ht="25.5" customHeight="1">
      <c r="A35" s="18" t="s">
        <v>62</v>
      </c>
      <c r="B35" s="76"/>
      <c r="C35" s="77"/>
      <c r="D35" s="77"/>
    </row>
    <row r="36" spans="1:4" ht="17.25" customHeight="1">
      <c r="A36" s="25" t="s">
        <v>106</v>
      </c>
      <c r="B36" s="78">
        <f>'[1]nograd'!$C289+'[1]nograd'!$C290</f>
        <v>2453</v>
      </c>
      <c r="C36" s="79">
        <f>B36/$B$39*100</f>
        <v>10.748400666024011</v>
      </c>
      <c r="D36" s="79">
        <f>('[1]borsod'!$C$248+'[1]borsod'!$C$249)/'[1]borsod'!$C$252*100</f>
        <v>25.351780031821797</v>
      </c>
    </row>
    <row r="37" spans="1:4" ht="17.25" customHeight="1">
      <c r="A37" s="26" t="s">
        <v>107</v>
      </c>
      <c r="B37" s="64">
        <f>'[1]nograd'!$C291</f>
        <v>10328</v>
      </c>
      <c r="C37" s="65">
        <f>B37/$B$39*100</f>
        <v>45.254578915081936</v>
      </c>
      <c r="D37" s="65">
        <f>'[1]borsod'!$C250/'[1]borsod'!$C$252*100</f>
        <v>43.2453261734288</v>
      </c>
    </row>
    <row r="38" spans="1:4" ht="17.25" customHeight="1">
      <c r="A38" s="25" t="s">
        <v>63</v>
      </c>
      <c r="B38" s="66">
        <f>'[1]nograd'!$C292</f>
        <v>10041</v>
      </c>
      <c r="C38" s="67">
        <f>B38/$B$39*100</f>
        <v>43.99702041889405</v>
      </c>
      <c r="D38" s="67">
        <f>'[1]borsod'!$C251/'[1]borsod'!$C$252*100</f>
        <v>31.402893794749403</v>
      </c>
    </row>
    <row r="39" spans="1:4" ht="18" customHeight="1">
      <c r="A39" s="55" t="s">
        <v>39</v>
      </c>
      <c r="B39" s="98">
        <f>SUM(B36:B38)</f>
        <v>22822</v>
      </c>
      <c r="C39" s="99">
        <f>SUM(C36:C38)</f>
        <v>100</v>
      </c>
      <c r="D39" s="99">
        <f>SUM(D36:D38)</f>
        <v>100</v>
      </c>
    </row>
    <row r="40" spans="1:4" ht="30" customHeight="1">
      <c r="A40" s="121" t="s">
        <v>95</v>
      </c>
      <c r="B40" s="121"/>
      <c r="C40" s="121"/>
      <c r="D40" s="121"/>
    </row>
    <row r="41" spans="1:6" ht="14.25" customHeight="1">
      <c r="A41" s="129" t="s">
        <v>100</v>
      </c>
      <c r="B41" s="129"/>
      <c r="C41" s="129"/>
      <c r="D41" s="129"/>
      <c r="E41" s="88"/>
      <c r="F41" s="88"/>
    </row>
    <row r="42" ht="17.25" customHeight="1"/>
    <row r="43" spans="3:4" ht="12.75">
      <c r="C43" s="86"/>
      <c r="D43" s="86"/>
    </row>
    <row r="44" spans="3:4" ht="12.75">
      <c r="C44" s="86"/>
      <c r="D44" s="86"/>
    </row>
    <row r="45" spans="3:4" ht="12.75">
      <c r="C45" s="86"/>
      <c r="D45" s="86"/>
    </row>
    <row r="46" spans="3:4" ht="12.75">
      <c r="C46" s="86"/>
      <c r="D46" s="86"/>
    </row>
    <row r="47" spans="3:4" ht="12.75">
      <c r="C47" s="86"/>
      <c r="D47" s="86"/>
    </row>
    <row r="48" spans="3:4" ht="12.75">
      <c r="C48" s="86"/>
      <c r="D48" s="86"/>
    </row>
    <row r="49" spans="3:4" ht="12.75">
      <c r="C49" s="86"/>
      <c r="D49" s="86"/>
    </row>
    <row r="50" spans="3:4" ht="12.75">
      <c r="C50" s="86"/>
      <c r="D50" s="86"/>
    </row>
    <row r="51" spans="3:4" ht="12.75">
      <c r="C51" s="86"/>
      <c r="D51" s="86"/>
    </row>
    <row r="52" spans="3:4" ht="12.75">
      <c r="C52" s="86"/>
      <c r="D52" s="86"/>
    </row>
    <row r="53" spans="3:4" ht="12.75">
      <c r="C53" s="86"/>
      <c r="D53" s="86"/>
    </row>
    <row r="54" spans="3:4" ht="12.75">
      <c r="C54" s="86"/>
      <c r="D54" s="86"/>
    </row>
    <row r="55" spans="3:4" ht="12.75">
      <c r="C55" s="86"/>
      <c r="D55" s="86"/>
    </row>
    <row r="56" spans="3:4" ht="12.75">
      <c r="C56" s="86"/>
      <c r="D56" s="86"/>
    </row>
    <row r="57" spans="3:4" ht="12.75">
      <c r="C57" s="86"/>
      <c r="D57" s="86"/>
    </row>
    <row r="58" spans="3:4" ht="12.75">
      <c r="C58" s="86"/>
      <c r="D58" s="86"/>
    </row>
    <row r="59" spans="3:4" ht="12.75">
      <c r="C59" s="86"/>
      <c r="D59" s="86"/>
    </row>
    <row r="60" spans="3:4" ht="12.75">
      <c r="C60" s="86"/>
      <c r="D60" s="86"/>
    </row>
    <row r="61" spans="3:4" ht="12.75">
      <c r="C61" s="86"/>
      <c r="D61" s="86"/>
    </row>
    <row r="62" spans="3:4" ht="12.75">
      <c r="C62" s="86"/>
      <c r="D62" s="86"/>
    </row>
    <row r="63" spans="3:4" ht="12.75">
      <c r="C63" s="86"/>
      <c r="D63" s="86"/>
    </row>
    <row r="64" spans="3:4" ht="12.75">
      <c r="C64" s="86"/>
      <c r="D64" s="86"/>
    </row>
    <row r="65" spans="3:4" ht="12.75">
      <c r="C65" s="86"/>
      <c r="D65" s="86"/>
    </row>
    <row r="66" spans="3:4" ht="12.75">
      <c r="C66" s="86"/>
      <c r="D66" s="86"/>
    </row>
    <row r="67" spans="3:4" ht="12.75">
      <c r="C67" s="86"/>
      <c r="D67" s="86"/>
    </row>
    <row r="68" spans="3:4" ht="12.75">
      <c r="C68" s="86"/>
      <c r="D68" s="86"/>
    </row>
    <row r="69" spans="3:4" ht="12.75">
      <c r="C69" s="86"/>
      <c r="D69" s="86"/>
    </row>
    <row r="70" spans="3:4" ht="12.75">
      <c r="C70" s="86"/>
      <c r="D70" s="86"/>
    </row>
    <row r="71" spans="3:4" ht="12.75">
      <c r="C71" s="86"/>
      <c r="D71" s="86"/>
    </row>
    <row r="72" spans="3:4" ht="12.75">
      <c r="C72" s="86"/>
      <c r="D72" s="86"/>
    </row>
    <row r="73" spans="3:4" ht="12.75">
      <c r="C73" s="86"/>
      <c r="D73" s="86"/>
    </row>
    <row r="74" spans="3:4" ht="12.75">
      <c r="C74" s="86"/>
      <c r="D74" s="86"/>
    </row>
    <row r="75" spans="3:4" ht="12.75">
      <c r="C75" s="86"/>
      <c r="D75" s="86"/>
    </row>
    <row r="76" spans="3:4" ht="12.75">
      <c r="C76" s="86"/>
      <c r="D76" s="86"/>
    </row>
    <row r="77" spans="3:4" ht="12.75">
      <c r="C77" s="86"/>
      <c r="D77" s="86"/>
    </row>
    <row r="78" spans="3:4" ht="12.75">
      <c r="C78" s="86"/>
      <c r="D78" s="86"/>
    </row>
    <row r="79" spans="3:4" ht="12.75">
      <c r="C79" s="86"/>
      <c r="D79" s="86"/>
    </row>
    <row r="80" spans="3:4" ht="12.75">
      <c r="C80" s="86"/>
      <c r="D80" s="86"/>
    </row>
    <row r="81" spans="3:4" ht="12.75">
      <c r="C81" s="86"/>
      <c r="D81" s="86"/>
    </row>
    <row r="82" spans="3:4" ht="12.75">
      <c r="C82" s="86"/>
      <c r="D82" s="86"/>
    </row>
    <row r="83" spans="3:4" ht="12.75">
      <c r="C83" s="86"/>
      <c r="D83" s="86"/>
    </row>
    <row r="84" spans="3:4" ht="12.75">
      <c r="C84" s="86"/>
      <c r="D84" s="86"/>
    </row>
    <row r="85" spans="3:4" ht="12.75">
      <c r="C85" s="86"/>
      <c r="D85" s="86"/>
    </row>
    <row r="86" spans="3:4" ht="12.75">
      <c r="C86" s="86"/>
      <c r="D86" s="86"/>
    </row>
    <row r="87" spans="3:4" ht="12.75">
      <c r="C87" s="86"/>
      <c r="D87" s="86"/>
    </row>
    <row r="88" spans="3:4" ht="12.75">
      <c r="C88" s="86"/>
      <c r="D88" s="86"/>
    </row>
    <row r="89" spans="3:4" ht="12.75">
      <c r="C89" s="86"/>
      <c r="D89" s="86"/>
    </row>
    <row r="90" spans="3:4" ht="12.75">
      <c r="C90" s="86"/>
      <c r="D90" s="86"/>
    </row>
    <row r="91" spans="3:4" ht="12.75">
      <c r="C91" s="86"/>
      <c r="D91" s="86"/>
    </row>
    <row r="92" spans="3:4" ht="12.75">
      <c r="C92" s="86"/>
      <c r="D92" s="86"/>
    </row>
    <row r="93" spans="3:4" ht="12.75">
      <c r="C93" s="86"/>
      <c r="D93" s="86"/>
    </row>
    <row r="94" spans="3:4" ht="12.75">
      <c r="C94" s="86"/>
      <c r="D94" s="86"/>
    </row>
    <row r="95" spans="3:4" ht="12.75">
      <c r="C95" s="86"/>
      <c r="D95" s="86"/>
    </row>
    <row r="96" spans="3:4" ht="12.75">
      <c r="C96" s="86"/>
      <c r="D96" s="86"/>
    </row>
    <row r="97" spans="3:4" ht="12.75">
      <c r="C97" s="86"/>
      <c r="D97" s="86"/>
    </row>
    <row r="98" spans="3:4" ht="12.75">
      <c r="C98" s="86"/>
      <c r="D98" s="86"/>
    </row>
    <row r="99" spans="3:4" ht="12.75">
      <c r="C99" s="86"/>
      <c r="D99" s="86"/>
    </row>
    <row r="100" spans="3:4" ht="12.75">
      <c r="C100" s="86"/>
      <c r="D100" s="86"/>
    </row>
    <row r="101" spans="3:4" ht="12.75">
      <c r="C101" s="86"/>
      <c r="D101" s="86"/>
    </row>
    <row r="102" spans="3:4" ht="12.75">
      <c r="C102" s="86"/>
      <c r="D102" s="86"/>
    </row>
    <row r="103" spans="3:4" ht="12.75">
      <c r="C103" s="86"/>
      <c r="D103" s="86"/>
    </row>
    <row r="104" spans="3:4" ht="12.75">
      <c r="C104" s="86"/>
      <c r="D104" s="86"/>
    </row>
    <row r="105" spans="3:4" ht="12.75">
      <c r="C105" s="86"/>
      <c r="D105" s="86"/>
    </row>
    <row r="106" spans="3:4" ht="12.75">
      <c r="C106" s="86"/>
      <c r="D106" s="86"/>
    </row>
    <row r="107" spans="3:4" ht="12.75">
      <c r="C107" s="86"/>
      <c r="D107" s="86"/>
    </row>
    <row r="108" spans="3:4" ht="12.75">
      <c r="C108" s="86"/>
      <c r="D108" s="86"/>
    </row>
    <row r="109" spans="3:4" ht="12.75">
      <c r="C109" s="86"/>
      <c r="D109" s="86"/>
    </row>
    <row r="110" spans="3:4" ht="12.75">
      <c r="C110" s="86"/>
      <c r="D110" s="86"/>
    </row>
    <row r="111" spans="3:4" ht="12.75">
      <c r="C111" s="86"/>
      <c r="D111" s="86"/>
    </row>
    <row r="112" spans="3:4" ht="12.75">
      <c r="C112" s="86"/>
      <c r="D112" s="86"/>
    </row>
    <row r="113" spans="3:4" ht="12.75">
      <c r="C113" s="86"/>
      <c r="D113" s="86"/>
    </row>
    <row r="114" spans="3:4" ht="12.75">
      <c r="C114" s="86"/>
      <c r="D114" s="86"/>
    </row>
    <row r="115" spans="3:4" ht="12.75">
      <c r="C115" s="86"/>
      <c r="D115" s="86"/>
    </row>
    <row r="116" spans="3:4" ht="12.75">
      <c r="C116" s="86"/>
      <c r="D116" s="86"/>
    </row>
    <row r="117" spans="3:4" ht="12.75">
      <c r="C117" s="86"/>
      <c r="D117" s="86"/>
    </row>
    <row r="118" spans="3:4" ht="12.75">
      <c r="C118" s="86"/>
      <c r="D118" s="86"/>
    </row>
    <row r="119" spans="3:4" ht="12.75">
      <c r="C119" s="86"/>
      <c r="D119" s="86"/>
    </row>
    <row r="120" spans="3:4" ht="12.75">
      <c r="C120" s="86"/>
      <c r="D120" s="86"/>
    </row>
    <row r="121" spans="3:4" ht="12.75">
      <c r="C121" s="86"/>
      <c r="D121" s="86"/>
    </row>
    <row r="122" spans="3:4" ht="12.75">
      <c r="C122" s="86"/>
      <c r="D122" s="86"/>
    </row>
    <row r="123" spans="3:4" ht="12.75">
      <c r="C123" s="86"/>
      <c r="D123" s="86"/>
    </row>
    <row r="124" spans="3:4" ht="12.75">
      <c r="C124" s="86"/>
      <c r="D124" s="86"/>
    </row>
    <row r="125" spans="3:4" ht="12.75">
      <c r="C125" s="86"/>
      <c r="D125" s="86"/>
    </row>
    <row r="126" spans="3:4" ht="12.75">
      <c r="C126" s="86"/>
      <c r="D126" s="86"/>
    </row>
    <row r="127" spans="3:4" ht="12.75">
      <c r="C127" s="86"/>
      <c r="D127" s="86"/>
    </row>
    <row r="128" spans="3:4" ht="12.75">
      <c r="C128" s="86"/>
      <c r="D128" s="86"/>
    </row>
    <row r="129" spans="3:4" ht="12.75">
      <c r="C129" s="86"/>
      <c r="D129" s="86"/>
    </row>
    <row r="130" spans="3:4" ht="12.75">
      <c r="C130" s="86"/>
      <c r="D130" s="86"/>
    </row>
    <row r="131" spans="3:4" ht="12.75">
      <c r="C131" s="86"/>
      <c r="D131" s="86"/>
    </row>
    <row r="132" spans="3:4" ht="12.75">
      <c r="C132" s="86"/>
      <c r="D132" s="86"/>
    </row>
    <row r="133" spans="3:4" ht="12.75">
      <c r="C133" s="86"/>
      <c r="D133" s="86"/>
    </row>
    <row r="134" spans="3:4" ht="12.75">
      <c r="C134" s="86"/>
      <c r="D134" s="86"/>
    </row>
    <row r="135" spans="3:4" ht="12.75">
      <c r="C135" s="86"/>
      <c r="D135" s="86"/>
    </row>
    <row r="136" spans="3:4" ht="12.75">
      <c r="C136" s="86"/>
      <c r="D136" s="86"/>
    </row>
    <row r="137" spans="3:4" ht="12.75">
      <c r="C137" s="86"/>
      <c r="D137" s="86"/>
    </row>
    <row r="138" spans="3:4" ht="12.75">
      <c r="C138" s="86"/>
      <c r="D138" s="86"/>
    </row>
    <row r="139" spans="3:4" ht="12.75">
      <c r="C139" s="86"/>
      <c r="D139" s="86"/>
    </row>
    <row r="140" spans="3:4" ht="12.75">
      <c r="C140" s="86"/>
      <c r="D140" s="86"/>
    </row>
    <row r="141" spans="3:4" ht="12.75">
      <c r="C141" s="86"/>
      <c r="D141" s="86"/>
    </row>
    <row r="142" spans="3:4" ht="12.75">
      <c r="C142" s="86"/>
      <c r="D142" s="86"/>
    </row>
    <row r="143" spans="3:4" ht="12.75">
      <c r="C143" s="86"/>
      <c r="D143" s="86"/>
    </row>
    <row r="144" spans="3:4" ht="12.75">
      <c r="C144" s="86"/>
      <c r="D144" s="86"/>
    </row>
    <row r="145" spans="3:4" ht="12.75">
      <c r="C145" s="86"/>
      <c r="D145" s="86"/>
    </row>
    <row r="146" spans="3:4" ht="12.75">
      <c r="C146" s="86"/>
      <c r="D146" s="86"/>
    </row>
    <row r="147" spans="3:4" ht="12.75">
      <c r="C147" s="86"/>
      <c r="D147" s="86"/>
    </row>
    <row r="148" spans="3:4" ht="12.75">
      <c r="C148" s="86"/>
      <c r="D148" s="86"/>
    </row>
    <row r="149" spans="3:4" ht="12.75">
      <c r="C149" s="86"/>
      <c r="D149" s="86"/>
    </row>
    <row r="150" spans="3:4" ht="12.75">
      <c r="C150" s="86"/>
      <c r="D150" s="86"/>
    </row>
    <row r="151" spans="3:4" ht="12.75">
      <c r="C151" s="86"/>
      <c r="D151" s="86"/>
    </row>
    <row r="152" spans="3:4" ht="12.75">
      <c r="C152" s="86"/>
      <c r="D152" s="86"/>
    </row>
    <row r="153" spans="3:4" ht="12.75">
      <c r="C153" s="86"/>
      <c r="D153" s="86"/>
    </row>
    <row r="154" spans="3:4" ht="12.75">
      <c r="C154" s="86"/>
      <c r="D154" s="86"/>
    </row>
    <row r="155" spans="3:4" ht="12.75">
      <c r="C155" s="86"/>
      <c r="D155" s="86"/>
    </row>
    <row r="156" spans="3:4" ht="12.75">
      <c r="C156" s="86"/>
      <c r="D156" s="86"/>
    </row>
    <row r="157" spans="3:4" ht="12.75">
      <c r="C157" s="86"/>
      <c r="D157" s="86"/>
    </row>
    <row r="158" spans="3:4" ht="12.75">
      <c r="C158" s="86"/>
      <c r="D158" s="86"/>
    </row>
    <row r="159" spans="3:4" ht="12.75">
      <c r="C159" s="86"/>
      <c r="D159" s="86"/>
    </row>
    <row r="160" spans="3:4" ht="12.75">
      <c r="C160" s="86"/>
      <c r="D160" s="86"/>
    </row>
    <row r="161" spans="3:4" ht="12.75">
      <c r="C161" s="86"/>
      <c r="D161" s="86"/>
    </row>
    <row r="162" spans="3:4" ht="12.75">
      <c r="C162" s="86"/>
      <c r="D162" s="86"/>
    </row>
    <row r="163" spans="3:4" ht="12.75">
      <c r="C163" s="86"/>
      <c r="D163" s="86"/>
    </row>
    <row r="164" spans="3:4" ht="12.75">
      <c r="C164" s="86"/>
      <c r="D164" s="86"/>
    </row>
    <row r="165" spans="3:4" ht="12.75">
      <c r="C165" s="86"/>
      <c r="D165" s="86"/>
    </row>
    <row r="166" spans="3:4" ht="12.75">
      <c r="C166" s="86"/>
      <c r="D166" s="86"/>
    </row>
    <row r="167" spans="3:4" ht="12.75">
      <c r="C167" s="86"/>
      <c r="D167" s="86"/>
    </row>
    <row r="168" spans="3:4" ht="12.75">
      <c r="C168" s="86"/>
      <c r="D168" s="86"/>
    </row>
    <row r="169" spans="3:4" ht="12.75">
      <c r="C169" s="86"/>
      <c r="D169" s="86"/>
    </row>
    <row r="170" spans="3:4" ht="12.75">
      <c r="C170" s="86"/>
      <c r="D170" s="86"/>
    </row>
    <row r="171" spans="3:4" ht="12.75">
      <c r="C171" s="86"/>
      <c r="D171" s="86"/>
    </row>
    <row r="172" spans="3:4" ht="12.75">
      <c r="C172" s="86"/>
      <c r="D172" s="86"/>
    </row>
    <row r="173" spans="3:4" ht="12.75">
      <c r="C173" s="86"/>
      <c r="D173" s="86"/>
    </row>
    <row r="174" spans="3:4" ht="12.75">
      <c r="C174" s="86"/>
      <c r="D174" s="86"/>
    </row>
    <row r="175" spans="3:4" ht="12.75">
      <c r="C175" s="86"/>
      <c r="D175" s="86"/>
    </row>
    <row r="176" spans="3:4" ht="12.75">
      <c r="C176" s="86"/>
      <c r="D176" s="86"/>
    </row>
    <row r="177" spans="3:4" ht="12.75">
      <c r="C177" s="86"/>
      <c r="D177" s="86"/>
    </row>
    <row r="178" spans="3:4" ht="12.75">
      <c r="C178" s="86"/>
      <c r="D178" s="86"/>
    </row>
    <row r="179" spans="3:4" ht="12.75">
      <c r="C179" s="86"/>
      <c r="D179" s="86"/>
    </row>
    <row r="180" spans="3:4" ht="12.75">
      <c r="C180" s="86"/>
      <c r="D180" s="86"/>
    </row>
    <row r="181" spans="3:4" ht="12.75">
      <c r="C181" s="86"/>
      <c r="D181" s="86"/>
    </row>
    <row r="182" spans="3:4" ht="12.75">
      <c r="C182" s="86"/>
      <c r="D182" s="86"/>
    </row>
    <row r="183" spans="3:4" ht="12.75">
      <c r="C183" s="86"/>
      <c r="D183" s="86"/>
    </row>
    <row r="184" spans="3:4" ht="12.75">
      <c r="C184" s="86"/>
      <c r="D184" s="86"/>
    </row>
    <row r="185" spans="3:4" ht="12.75">
      <c r="C185" s="86"/>
      <c r="D185" s="86"/>
    </row>
    <row r="186" spans="3:4" ht="12.75">
      <c r="C186" s="86"/>
      <c r="D186" s="86"/>
    </row>
    <row r="187" spans="3:4" ht="12.75">
      <c r="C187" s="86"/>
      <c r="D187" s="86"/>
    </row>
    <row r="188" spans="3:4" ht="12.75">
      <c r="C188" s="86"/>
      <c r="D188" s="86"/>
    </row>
    <row r="189" spans="3:4" ht="12.75">
      <c r="C189" s="86"/>
      <c r="D189" s="86"/>
    </row>
    <row r="190" spans="3:4" ht="12.75">
      <c r="C190" s="86"/>
      <c r="D190" s="86"/>
    </row>
    <row r="191" spans="3:4" ht="12.75">
      <c r="C191" s="86"/>
      <c r="D191" s="86"/>
    </row>
    <row r="192" spans="3:4" ht="12.75">
      <c r="C192" s="86"/>
      <c r="D192" s="86"/>
    </row>
    <row r="193" spans="3:4" ht="12.75">
      <c r="C193" s="86"/>
      <c r="D193" s="86"/>
    </row>
    <row r="194" spans="3:4" ht="12.75">
      <c r="C194" s="86"/>
      <c r="D194" s="86"/>
    </row>
    <row r="195" spans="3:4" ht="12.75">
      <c r="C195" s="86"/>
      <c r="D195" s="86"/>
    </row>
    <row r="196" spans="3:4" ht="12.75">
      <c r="C196" s="86"/>
      <c r="D196" s="86"/>
    </row>
    <row r="197" spans="3:4" ht="12.75">
      <c r="C197" s="86"/>
      <c r="D197" s="86"/>
    </row>
    <row r="198" spans="3:4" ht="12.75">
      <c r="C198" s="86"/>
      <c r="D198" s="86"/>
    </row>
    <row r="199" spans="3:4" ht="12.75">
      <c r="C199" s="86"/>
      <c r="D199" s="86"/>
    </row>
    <row r="200" spans="3:4" ht="12.75">
      <c r="C200" s="86"/>
      <c r="D200" s="86"/>
    </row>
    <row r="201" spans="3:4" ht="12.75">
      <c r="C201" s="86"/>
      <c r="D201" s="86"/>
    </row>
    <row r="202" spans="3:4" ht="12.75">
      <c r="C202" s="86"/>
      <c r="D202" s="86"/>
    </row>
    <row r="203" spans="3:4" ht="12.75">
      <c r="C203" s="86"/>
      <c r="D203" s="86"/>
    </row>
    <row r="204" spans="3:4" ht="12.75">
      <c r="C204" s="86"/>
      <c r="D204" s="86"/>
    </row>
    <row r="205" spans="3:4" ht="12.75">
      <c r="C205" s="86"/>
      <c r="D205" s="86"/>
    </row>
    <row r="206" spans="3:4" ht="12.75">
      <c r="C206" s="86"/>
      <c r="D206" s="86"/>
    </row>
    <row r="207" spans="3:4" ht="12.75">
      <c r="C207" s="86"/>
      <c r="D207" s="86"/>
    </row>
    <row r="208" spans="3:4" ht="12.75">
      <c r="C208" s="86"/>
      <c r="D208" s="86"/>
    </row>
    <row r="209" spans="3:4" ht="12.75">
      <c r="C209" s="86"/>
      <c r="D209" s="86"/>
    </row>
    <row r="210" spans="3:4" ht="12.75">
      <c r="C210" s="86"/>
      <c r="D210" s="86"/>
    </row>
    <row r="211" spans="3:4" ht="12.75">
      <c r="C211" s="86"/>
      <c r="D211" s="86"/>
    </row>
    <row r="212" spans="3:4" ht="12.75">
      <c r="C212" s="86"/>
      <c r="D212" s="86"/>
    </row>
    <row r="213" spans="3:4" ht="12.75">
      <c r="C213" s="86"/>
      <c r="D213" s="86"/>
    </row>
    <row r="214" spans="3:4" ht="12.75">
      <c r="C214" s="86"/>
      <c r="D214" s="86"/>
    </row>
    <row r="215" spans="3:4" ht="12.75">
      <c r="C215" s="86"/>
      <c r="D215" s="86"/>
    </row>
    <row r="216" spans="3:4" ht="12.75">
      <c r="C216" s="86"/>
      <c r="D216" s="86"/>
    </row>
    <row r="217" spans="3:4" ht="12.75">
      <c r="C217" s="86"/>
      <c r="D217" s="86"/>
    </row>
    <row r="218" spans="3:4" ht="12.75">
      <c r="C218" s="86"/>
      <c r="D218" s="86"/>
    </row>
    <row r="219" spans="3:4" ht="12.75">
      <c r="C219" s="86"/>
      <c r="D219" s="86"/>
    </row>
    <row r="220" spans="3:4" ht="12.75">
      <c r="C220" s="86"/>
      <c r="D220" s="86"/>
    </row>
    <row r="221" spans="3:4" ht="12.75">
      <c r="C221" s="86"/>
      <c r="D221" s="86"/>
    </row>
    <row r="222" spans="3:4" ht="12.75">
      <c r="C222" s="86"/>
      <c r="D222" s="86"/>
    </row>
    <row r="223" spans="3:4" ht="12.75">
      <c r="C223" s="86"/>
      <c r="D223" s="86"/>
    </row>
    <row r="224" spans="3:4" ht="12.75">
      <c r="C224" s="86"/>
      <c r="D224" s="86"/>
    </row>
    <row r="225" spans="3:4" ht="12.75">
      <c r="C225" s="86"/>
      <c r="D225" s="86"/>
    </row>
    <row r="226" spans="3:4" ht="12.75">
      <c r="C226" s="86"/>
      <c r="D226" s="86"/>
    </row>
    <row r="227" spans="3:4" ht="12.75">
      <c r="C227" s="86"/>
      <c r="D227" s="86"/>
    </row>
    <row r="228" spans="3:4" ht="12.75">
      <c r="C228" s="86"/>
      <c r="D228" s="86"/>
    </row>
    <row r="229" spans="3:4" ht="12.75">
      <c r="C229" s="86"/>
      <c r="D229" s="86"/>
    </row>
    <row r="230" spans="3:4" ht="12.75">
      <c r="C230" s="86"/>
      <c r="D230" s="86"/>
    </row>
    <row r="231" spans="3:4" ht="12.75">
      <c r="C231" s="86"/>
      <c r="D231" s="86"/>
    </row>
    <row r="232" spans="3:4" ht="12.75">
      <c r="C232" s="86"/>
      <c r="D232" s="86"/>
    </row>
    <row r="233" spans="3:4" ht="12.75">
      <c r="C233" s="86"/>
      <c r="D233" s="86"/>
    </row>
    <row r="234" spans="3:4" ht="12.75">
      <c r="C234" s="86"/>
      <c r="D234" s="86"/>
    </row>
    <row r="235" spans="3:4" ht="12.75">
      <c r="C235" s="86"/>
      <c r="D235" s="86"/>
    </row>
    <row r="236" spans="3:4" ht="12.75">
      <c r="C236" s="86"/>
      <c r="D236" s="86"/>
    </row>
    <row r="237" spans="3:4" ht="12.75">
      <c r="C237" s="86"/>
      <c r="D237" s="86"/>
    </row>
    <row r="238" spans="3:4" ht="12.75">
      <c r="C238" s="86"/>
      <c r="D238" s="86"/>
    </row>
    <row r="239" spans="3:4" ht="12.75">
      <c r="C239" s="86"/>
      <c r="D239" s="86"/>
    </row>
    <row r="240" spans="3:4" ht="12.75">
      <c r="C240" s="86"/>
      <c r="D240" s="86"/>
    </row>
    <row r="241" spans="3:4" ht="12.75">
      <c r="C241" s="86"/>
      <c r="D241" s="86"/>
    </row>
    <row r="242" spans="3:4" ht="12.75">
      <c r="C242" s="86"/>
      <c r="D242" s="86"/>
    </row>
    <row r="243" spans="3:4" ht="12.75">
      <c r="C243" s="86"/>
      <c r="D243" s="86"/>
    </row>
    <row r="244" spans="3:4" ht="12.75">
      <c r="C244" s="86"/>
      <c r="D244" s="86"/>
    </row>
    <row r="245" spans="3:4" ht="12.75">
      <c r="C245" s="86"/>
      <c r="D245" s="86"/>
    </row>
    <row r="246" spans="3:4" ht="12.75">
      <c r="C246" s="86"/>
      <c r="D246" s="86"/>
    </row>
    <row r="247" spans="3:4" ht="12.75">
      <c r="C247" s="86"/>
      <c r="D247" s="86"/>
    </row>
    <row r="248" spans="3:4" ht="12.75">
      <c r="C248" s="86"/>
      <c r="D248" s="86"/>
    </row>
    <row r="249" spans="3:4" ht="12.75">
      <c r="C249" s="86"/>
      <c r="D249" s="86"/>
    </row>
    <row r="250" spans="3:4" ht="12.75">
      <c r="C250" s="86"/>
      <c r="D250" s="86"/>
    </row>
    <row r="251" spans="3:4" ht="12.75">
      <c r="C251" s="86"/>
      <c r="D251" s="86"/>
    </row>
    <row r="252" spans="3:4" ht="12.75">
      <c r="C252" s="86"/>
      <c r="D252" s="86"/>
    </row>
    <row r="253" spans="3:4" ht="12.75">
      <c r="C253" s="86"/>
      <c r="D253" s="86"/>
    </row>
    <row r="254" spans="3:4" ht="12.75">
      <c r="C254" s="86"/>
      <c r="D254" s="86"/>
    </row>
    <row r="255" spans="3:4" ht="12.75">
      <c r="C255" s="86"/>
      <c r="D255" s="86"/>
    </row>
    <row r="256" spans="3:4" ht="12.75">
      <c r="C256" s="86"/>
      <c r="D256" s="86"/>
    </row>
    <row r="257" spans="3:4" ht="12.75">
      <c r="C257" s="86"/>
      <c r="D257" s="86"/>
    </row>
    <row r="258" spans="3:4" ht="12.75">
      <c r="C258" s="86"/>
      <c r="D258" s="86"/>
    </row>
    <row r="259" spans="3:4" ht="12.75">
      <c r="C259" s="86"/>
      <c r="D259" s="86"/>
    </row>
    <row r="260" spans="3:4" ht="12.75">
      <c r="C260" s="86"/>
      <c r="D260" s="86"/>
    </row>
    <row r="261" spans="3:4" ht="12.75">
      <c r="C261" s="86"/>
      <c r="D261" s="86"/>
    </row>
    <row r="262" spans="3:4" ht="12.75">
      <c r="C262" s="86"/>
      <c r="D262" s="86"/>
    </row>
    <row r="263" spans="3:4" ht="12.75">
      <c r="C263" s="86"/>
      <c r="D263" s="86"/>
    </row>
    <row r="264" spans="3:4" ht="12.75">
      <c r="C264" s="86"/>
      <c r="D264" s="86"/>
    </row>
    <row r="265" spans="3:4" ht="12.75">
      <c r="C265" s="86"/>
      <c r="D265" s="86"/>
    </row>
    <row r="266" spans="3:4" ht="12.75">
      <c r="C266" s="86"/>
      <c r="D266" s="86"/>
    </row>
    <row r="267" spans="3:4" ht="12.75">
      <c r="C267" s="86"/>
      <c r="D267" s="86"/>
    </row>
    <row r="268" spans="3:4" ht="12.75">
      <c r="C268" s="86"/>
      <c r="D268" s="86"/>
    </row>
    <row r="269" spans="3:4" ht="12.75">
      <c r="C269" s="86"/>
      <c r="D269" s="86"/>
    </row>
    <row r="270" spans="3:4" ht="12.75">
      <c r="C270" s="86"/>
      <c r="D270" s="86"/>
    </row>
    <row r="271" spans="3:4" ht="12.75">
      <c r="C271" s="86"/>
      <c r="D271" s="86"/>
    </row>
    <row r="272" spans="3:4" ht="12.75">
      <c r="C272" s="86"/>
      <c r="D272" s="86"/>
    </row>
    <row r="273" spans="3:4" ht="12.75">
      <c r="C273" s="86"/>
      <c r="D273" s="86"/>
    </row>
    <row r="274" spans="3:4" ht="12.75">
      <c r="C274" s="86"/>
      <c r="D274" s="86"/>
    </row>
    <row r="275" spans="3:4" ht="12.75">
      <c r="C275" s="86"/>
      <c r="D275" s="86"/>
    </row>
    <row r="276" spans="3:4" ht="12.75">
      <c r="C276" s="86"/>
      <c r="D276" s="86"/>
    </row>
    <row r="277" spans="3:4" ht="12.75">
      <c r="C277" s="86"/>
      <c r="D277" s="86"/>
    </row>
    <row r="278" spans="3:4" ht="12.75">
      <c r="C278" s="86"/>
      <c r="D278" s="86"/>
    </row>
    <row r="279" spans="3:4" ht="12.75">
      <c r="C279" s="86"/>
      <c r="D279" s="86"/>
    </row>
    <row r="280" spans="3:4" ht="12.75">
      <c r="C280" s="86"/>
      <c r="D280" s="86"/>
    </row>
    <row r="281" spans="3:4" ht="12.75">
      <c r="C281" s="86"/>
      <c r="D281" s="86"/>
    </row>
    <row r="282" spans="3:4" ht="12.75">
      <c r="C282" s="86"/>
      <c r="D282" s="86"/>
    </row>
    <row r="283" spans="3:4" ht="12.75">
      <c r="C283" s="86"/>
      <c r="D283" s="86"/>
    </row>
    <row r="284" spans="3:4" ht="12.75">
      <c r="C284" s="86"/>
      <c r="D284" s="86"/>
    </row>
    <row r="285" spans="3:4" ht="12.75">
      <c r="C285" s="86"/>
      <c r="D285" s="86"/>
    </row>
    <row r="286" spans="3:4" ht="12.75">
      <c r="C286" s="86"/>
      <c r="D286" s="86"/>
    </row>
    <row r="287" spans="3:4" ht="12.75">
      <c r="C287" s="86"/>
      <c r="D287" s="86"/>
    </row>
    <row r="288" spans="3:4" ht="12.75">
      <c r="C288" s="86"/>
      <c r="D288" s="86"/>
    </row>
    <row r="289" spans="3:4" ht="12.75">
      <c r="C289" s="86"/>
      <c r="D289" s="86"/>
    </row>
    <row r="290" spans="3:4" ht="12.75">
      <c r="C290" s="86"/>
      <c r="D290" s="86"/>
    </row>
    <row r="291" spans="3:4" ht="12.75">
      <c r="C291" s="86"/>
      <c r="D291" s="86"/>
    </row>
    <row r="292" spans="3:4" ht="12.75">
      <c r="C292" s="86"/>
      <c r="D292" s="86"/>
    </row>
    <row r="293" spans="3:4" ht="12.75">
      <c r="C293" s="86"/>
      <c r="D293" s="86"/>
    </row>
    <row r="294" spans="3:4" ht="12.75">
      <c r="C294" s="86"/>
      <c r="D294" s="86"/>
    </row>
    <row r="295" spans="3:4" ht="12.75">
      <c r="C295" s="86"/>
      <c r="D295" s="86"/>
    </row>
    <row r="296" spans="3:4" ht="12.75">
      <c r="C296" s="86"/>
      <c r="D296" s="86"/>
    </row>
    <row r="297" spans="3:4" ht="12.75">
      <c r="C297" s="86"/>
      <c r="D297" s="86"/>
    </row>
    <row r="298" spans="3:4" ht="12.75">
      <c r="C298" s="86"/>
      <c r="D298" s="86"/>
    </row>
    <row r="299" spans="3:4" ht="12.75">
      <c r="C299" s="86"/>
      <c r="D299" s="86"/>
    </row>
    <row r="300" spans="3:4" ht="12.75">
      <c r="C300" s="86"/>
      <c r="D300" s="86"/>
    </row>
    <row r="301" spans="3:4" ht="12.75">
      <c r="C301" s="86"/>
      <c r="D301" s="86"/>
    </row>
    <row r="302" spans="3:4" ht="12.75">
      <c r="C302" s="86"/>
      <c r="D302" s="86"/>
    </row>
    <row r="303" spans="3:4" ht="12.75">
      <c r="C303" s="86"/>
      <c r="D303" s="86"/>
    </row>
    <row r="304" spans="3:4" ht="12.75">
      <c r="C304" s="86"/>
      <c r="D304" s="86"/>
    </row>
    <row r="305" spans="3:4" ht="12.75">
      <c r="C305" s="86"/>
      <c r="D305" s="86"/>
    </row>
    <row r="306" spans="3:4" ht="12.75">
      <c r="C306" s="86"/>
      <c r="D306" s="86"/>
    </row>
    <row r="307" spans="3:4" ht="12.75">
      <c r="C307" s="86"/>
      <c r="D307" s="86"/>
    </row>
    <row r="308" spans="3:4" ht="12.75">
      <c r="C308" s="86"/>
      <c r="D308" s="86"/>
    </row>
    <row r="309" spans="3:4" ht="12.75">
      <c r="C309" s="86"/>
      <c r="D309" s="86"/>
    </row>
    <row r="310" spans="3:4" ht="12.75">
      <c r="C310" s="86"/>
      <c r="D310" s="86"/>
    </row>
    <row r="311" spans="3:4" ht="12.75">
      <c r="C311" s="86"/>
      <c r="D311" s="86"/>
    </row>
    <row r="312" spans="3:4" ht="12.75">
      <c r="C312" s="86"/>
      <c r="D312" s="86"/>
    </row>
    <row r="313" spans="3:4" ht="12.75">
      <c r="C313" s="86"/>
      <c r="D313" s="86"/>
    </row>
    <row r="314" spans="3:4" ht="12.75">
      <c r="C314" s="86"/>
      <c r="D314" s="86"/>
    </row>
    <row r="315" spans="3:4" ht="12.75">
      <c r="C315" s="86"/>
      <c r="D315" s="86"/>
    </row>
    <row r="316" spans="3:4" ht="12.75">
      <c r="C316" s="86"/>
      <c r="D316" s="86"/>
    </row>
    <row r="317" spans="3:4" ht="12.75">
      <c r="C317" s="86"/>
      <c r="D317" s="86"/>
    </row>
    <row r="318" spans="3:4" ht="12.75">
      <c r="C318" s="86"/>
      <c r="D318" s="86"/>
    </row>
    <row r="319" spans="3:4" ht="12.75">
      <c r="C319" s="86"/>
      <c r="D319" s="86"/>
    </row>
    <row r="320" spans="3:4" ht="12.75">
      <c r="C320" s="86"/>
      <c r="D320" s="86"/>
    </row>
    <row r="321" spans="3:4" ht="12.75">
      <c r="C321" s="86"/>
      <c r="D321" s="86"/>
    </row>
    <row r="322" spans="3:4" ht="12.75">
      <c r="C322" s="86"/>
      <c r="D322" s="86"/>
    </row>
    <row r="323" spans="3:4" ht="12.75">
      <c r="C323" s="86"/>
      <c r="D323" s="86"/>
    </row>
    <row r="324" spans="3:4" ht="12.75">
      <c r="C324" s="86"/>
      <c r="D324" s="86"/>
    </row>
    <row r="325" spans="3:4" ht="12.75">
      <c r="C325" s="86"/>
      <c r="D325" s="86"/>
    </row>
    <row r="326" spans="3:4" ht="12.75">
      <c r="C326" s="86"/>
      <c r="D326" s="86"/>
    </row>
    <row r="327" spans="3:4" ht="12.75">
      <c r="C327" s="86"/>
      <c r="D327" s="86"/>
    </row>
    <row r="328" spans="3:4" ht="12.75">
      <c r="C328" s="86"/>
      <c r="D328" s="86"/>
    </row>
    <row r="329" spans="3:4" ht="12.75">
      <c r="C329" s="86"/>
      <c r="D329" s="86"/>
    </row>
    <row r="330" spans="3:4" ht="12.75">
      <c r="C330" s="86"/>
      <c r="D330" s="86"/>
    </row>
    <row r="331" spans="3:4" ht="12.75">
      <c r="C331" s="86"/>
      <c r="D331" s="86"/>
    </row>
    <row r="332" spans="3:4" ht="12.75">
      <c r="C332" s="86"/>
      <c r="D332" s="86"/>
    </row>
    <row r="333" spans="3:4" ht="12.75">
      <c r="C333" s="86"/>
      <c r="D333" s="86"/>
    </row>
    <row r="334" spans="3:4" ht="12.75">
      <c r="C334" s="86"/>
      <c r="D334" s="86"/>
    </row>
    <row r="335" spans="3:4" ht="12.75">
      <c r="C335" s="86"/>
      <c r="D335" s="86"/>
    </row>
    <row r="336" spans="3:4" ht="12.75">
      <c r="C336" s="86"/>
      <c r="D336" s="86"/>
    </row>
    <row r="337" spans="3:4" ht="12.75">
      <c r="C337" s="86"/>
      <c r="D337" s="86"/>
    </row>
    <row r="338" spans="3:4" ht="12.75">
      <c r="C338" s="86"/>
      <c r="D338" s="86"/>
    </row>
    <row r="339" spans="3:4" ht="12.75">
      <c r="C339" s="86"/>
      <c r="D339" s="86"/>
    </row>
    <row r="340" spans="3:4" ht="12.75">
      <c r="C340" s="86"/>
      <c r="D340" s="86"/>
    </row>
    <row r="341" spans="3:4" ht="12.75">
      <c r="C341" s="86"/>
      <c r="D341" s="86"/>
    </row>
    <row r="342" spans="3:4" ht="12.75">
      <c r="C342" s="86"/>
      <c r="D342" s="86"/>
    </row>
    <row r="343" spans="3:4" ht="12.75">
      <c r="C343" s="86"/>
      <c r="D343" s="86"/>
    </row>
    <row r="344" spans="3:4" ht="12.75">
      <c r="C344" s="86"/>
      <c r="D344" s="86"/>
    </row>
    <row r="345" spans="3:4" ht="12.75">
      <c r="C345" s="86"/>
      <c r="D345" s="86"/>
    </row>
    <row r="346" spans="3:4" ht="12.75">
      <c r="C346" s="86"/>
      <c r="D346" s="86"/>
    </row>
    <row r="347" spans="3:4" ht="12.75">
      <c r="C347" s="86"/>
      <c r="D347" s="86"/>
    </row>
    <row r="348" spans="3:4" ht="12.75">
      <c r="C348" s="86"/>
      <c r="D348" s="86"/>
    </row>
    <row r="349" spans="3:4" ht="12.75">
      <c r="C349" s="86"/>
      <c r="D349" s="86"/>
    </row>
    <row r="350" spans="3:4" ht="12.75">
      <c r="C350" s="86"/>
      <c r="D350" s="86"/>
    </row>
    <row r="351" spans="3:4" ht="12.75">
      <c r="C351" s="86"/>
      <c r="D351" s="86"/>
    </row>
    <row r="352" spans="3:4" ht="12.75">
      <c r="C352" s="86"/>
      <c r="D352" s="86"/>
    </row>
    <row r="353" spans="3:4" ht="12.75">
      <c r="C353" s="86"/>
      <c r="D353" s="86"/>
    </row>
    <row r="354" spans="3:4" ht="12.75">
      <c r="C354" s="86"/>
      <c r="D354" s="86"/>
    </row>
    <row r="355" spans="3:4" ht="12.75">
      <c r="C355" s="86"/>
      <c r="D355" s="86"/>
    </row>
    <row r="356" spans="3:4" ht="12.75">
      <c r="C356" s="86"/>
      <c r="D356" s="86"/>
    </row>
    <row r="357" spans="3:4" ht="12.75">
      <c r="C357" s="86"/>
      <c r="D357" s="86"/>
    </row>
    <row r="358" spans="3:4" ht="12.75">
      <c r="C358" s="86"/>
      <c r="D358" s="86"/>
    </row>
    <row r="359" spans="3:4" ht="12.75">
      <c r="C359" s="86"/>
      <c r="D359" s="86"/>
    </row>
    <row r="360" spans="3:4" ht="12.75">
      <c r="C360" s="86"/>
      <c r="D360" s="86"/>
    </row>
    <row r="361" spans="3:4" ht="12.75">
      <c r="C361" s="86"/>
      <c r="D361" s="86"/>
    </row>
    <row r="362" spans="3:4" ht="12.75">
      <c r="C362" s="86"/>
      <c r="D362" s="86"/>
    </row>
    <row r="363" spans="3:4" ht="12.75">
      <c r="C363" s="86"/>
      <c r="D363" s="86"/>
    </row>
    <row r="364" spans="3:4" ht="12.75">
      <c r="C364" s="86"/>
      <c r="D364" s="86"/>
    </row>
    <row r="365" spans="3:4" ht="12.75">
      <c r="C365" s="86"/>
      <c r="D365" s="86"/>
    </row>
    <row r="366" spans="3:4" ht="12.75">
      <c r="C366" s="86"/>
      <c r="D366" s="86"/>
    </row>
    <row r="367" spans="3:4" ht="12.75">
      <c r="C367" s="86"/>
      <c r="D367" s="86"/>
    </row>
    <row r="368" spans="3:4" ht="12.75">
      <c r="C368" s="86"/>
      <c r="D368" s="86"/>
    </row>
    <row r="369" spans="3:4" ht="12.75">
      <c r="C369" s="86"/>
      <c r="D369" s="86"/>
    </row>
    <row r="370" spans="3:4" ht="12.75">
      <c r="C370" s="86"/>
      <c r="D370" s="86"/>
    </row>
    <row r="371" spans="3:4" ht="12.75">
      <c r="C371" s="86"/>
      <c r="D371" s="86"/>
    </row>
    <row r="372" spans="3:4" ht="12.75">
      <c r="C372" s="86"/>
      <c r="D372" s="86"/>
    </row>
    <row r="373" spans="3:4" ht="12.75">
      <c r="C373" s="86"/>
      <c r="D373" s="86"/>
    </row>
    <row r="374" spans="3:4" ht="12.75">
      <c r="C374" s="86"/>
      <c r="D374" s="86"/>
    </row>
    <row r="375" spans="3:4" ht="12.75">
      <c r="C375" s="86"/>
      <c r="D375" s="86"/>
    </row>
    <row r="376" spans="3:4" ht="12.75">
      <c r="C376" s="86"/>
      <c r="D376" s="86"/>
    </row>
    <row r="377" spans="3:4" ht="12.75">
      <c r="C377" s="86"/>
      <c r="D377" s="86"/>
    </row>
    <row r="378" spans="3:4" ht="12.75">
      <c r="C378" s="86"/>
      <c r="D378" s="86"/>
    </row>
    <row r="379" spans="3:4" ht="12.75">
      <c r="C379" s="86"/>
      <c r="D379" s="86"/>
    </row>
    <row r="380" spans="3:4" ht="12.75">
      <c r="C380" s="86"/>
      <c r="D380" s="86"/>
    </row>
    <row r="381" spans="3:4" ht="12.75">
      <c r="C381" s="86"/>
      <c r="D381" s="86"/>
    </row>
    <row r="382" spans="3:4" ht="12.75">
      <c r="C382" s="86"/>
      <c r="D382" s="86"/>
    </row>
    <row r="383" spans="3:4" ht="12.75">
      <c r="C383" s="86"/>
      <c r="D383" s="86"/>
    </row>
    <row r="384" spans="3:4" ht="12.75">
      <c r="C384" s="86"/>
      <c r="D384" s="86"/>
    </row>
    <row r="385" spans="3:4" ht="12.75">
      <c r="C385" s="86"/>
      <c r="D385" s="86"/>
    </row>
    <row r="386" spans="3:4" ht="12.75">
      <c r="C386" s="86"/>
      <c r="D386" s="86"/>
    </row>
    <row r="387" spans="3:4" ht="12.75">
      <c r="C387" s="86"/>
      <c r="D387" s="86"/>
    </row>
    <row r="388" spans="3:4" ht="12.75">
      <c r="C388" s="86"/>
      <c r="D388" s="86"/>
    </row>
    <row r="389" spans="3:4" ht="12.75">
      <c r="C389" s="86"/>
      <c r="D389" s="86"/>
    </row>
    <row r="390" spans="3:4" ht="12.75">
      <c r="C390" s="86"/>
      <c r="D390" s="86"/>
    </row>
    <row r="391" spans="3:4" ht="12.75">
      <c r="C391" s="86"/>
      <c r="D391" s="86"/>
    </row>
    <row r="392" spans="3:4" ht="12.75">
      <c r="C392" s="86"/>
      <c r="D392" s="86"/>
    </row>
    <row r="393" spans="3:4" ht="12.75">
      <c r="C393" s="86"/>
      <c r="D393" s="86"/>
    </row>
    <row r="394" spans="3:4" ht="12.75">
      <c r="C394" s="86"/>
      <c r="D394" s="86"/>
    </row>
    <row r="395" spans="3:4" ht="12.75">
      <c r="C395" s="86"/>
      <c r="D395" s="86"/>
    </row>
    <row r="396" spans="3:4" ht="12.75">
      <c r="C396" s="86"/>
      <c r="D396" s="86"/>
    </row>
    <row r="397" spans="3:4" ht="12.75">
      <c r="C397" s="86"/>
      <c r="D397" s="86"/>
    </row>
    <row r="398" spans="3:4" ht="12.75">
      <c r="C398" s="86"/>
      <c r="D398" s="86"/>
    </row>
    <row r="399" spans="3:4" ht="12.75">
      <c r="C399" s="86"/>
      <c r="D399" s="86"/>
    </row>
    <row r="400" spans="3:4" ht="12.75">
      <c r="C400" s="86"/>
      <c r="D400" s="86"/>
    </row>
    <row r="401" spans="3:4" ht="12.75">
      <c r="C401" s="86"/>
      <c r="D401" s="86"/>
    </row>
    <row r="402" spans="3:4" ht="12.75">
      <c r="C402" s="86"/>
      <c r="D402" s="86"/>
    </row>
    <row r="403" spans="3:4" ht="12.75">
      <c r="C403" s="86"/>
      <c r="D403" s="86"/>
    </row>
    <row r="404" spans="3:4" ht="12.75">
      <c r="C404" s="86"/>
      <c r="D404" s="86"/>
    </row>
    <row r="405" spans="3:4" ht="12.75">
      <c r="C405" s="86"/>
      <c r="D405" s="86"/>
    </row>
    <row r="406" spans="3:4" ht="12.75">
      <c r="C406" s="86"/>
      <c r="D406" s="86"/>
    </row>
    <row r="407" spans="3:4" ht="12.75">
      <c r="C407" s="86"/>
      <c r="D407" s="86"/>
    </row>
    <row r="408" spans="3:4" ht="12.75">
      <c r="C408" s="86"/>
      <c r="D408" s="86"/>
    </row>
    <row r="409" spans="3:4" ht="12.75">
      <c r="C409" s="86"/>
      <c r="D409" s="86"/>
    </row>
    <row r="410" spans="3:4" ht="12.75">
      <c r="C410" s="86"/>
      <c r="D410" s="86"/>
    </row>
    <row r="411" spans="3:4" ht="12.75">
      <c r="C411" s="86"/>
      <c r="D411" s="86"/>
    </row>
    <row r="412" spans="3:4" ht="12.75">
      <c r="C412" s="86"/>
      <c r="D412" s="86"/>
    </row>
    <row r="413" spans="3:4" ht="12.75">
      <c r="C413" s="86"/>
      <c r="D413" s="86"/>
    </row>
    <row r="414" spans="3:4" ht="12.75">
      <c r="C414" s="86"/>
      <c r="D414" s="86"/>
    </row>
    <row r="415" spans="3:4" ht="12.75">
      <c r="C415" s="86"/>
      <c r="D415" s="86"/>
    </row>
    <row r="416" spans="3:4" ht="12.75">
      <c r="C416" s="86"/>
      <c r="D416" s="86"/>
    </row>
    <row r="417" spans="3:4" ht="12.75">
      <c r="C417" s="86"/>
      <c r="D417" s="86"/>
    </row>
    <row r="418" spans="3:4" ht="12.75">
      <c r="C418" s="86"/>
      <c r="D418" s="86"/>
    </row>
    <row r="419" spans="3:4" ht="12.75">
      <c r="C419" s="86"/>
      <c r="D419" s="86"/>
    </row>
    <row r="420" spans="3:4" ht="12.75">
      <c r="C420" s="86"/>
      <c r="D420" s="86"/>
    </row>
    <row r="421" spans="3:4" ht="12.75">
      <c r="C421" s="86"/>
      <c r="D421" s="86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CE,Dőlt"9.sz. táblázat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2012-03-13T13:36:34Z</cp:lastPrinted>
  <dcterms:created xsi:type="dcterms:W3CDTF">2007-02-20T11:04:25Z</dcterms:created>
  <dcterms:modified xsi:type="dcterms:W3CDTF">2012-03-20T13:34:45Z</dcterms:modified>
  <cp:category/>
  <cp:version/>
  <cp:contentType/>
  <cp:contentStatus/>
</cp:coreProperties>
</file>