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<sst xmlns="http://schemas.openxmlformats.org/spreadsheetml/2006/main" count="356" uniqueCount="117">
  <si>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</si>
  <si>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</si>
  <si>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</si>
  <si>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</si>
  <si>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</si>
  <si>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</si>
  <si>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</si>
  <si>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</si>
  <si>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</si>
  <si>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</si>
  <si>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</si>
  <si>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</si>
  <si>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</si>
  <si>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</si>
  <si>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</si>
  <si>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</si>
  <si>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</si>
  <si>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</si>
  <si>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</si>
  <si>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</si>
  <si>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</si>
  <si>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</si>
  <si>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</si>
  <si>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</si>
  <si>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</si>
  <si>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</si>
  <si>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</si>
  <si>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</si>
  <si>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</si>
  <si>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</si>
  <si>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</si>
  <si>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</si>
  <si>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</si>
  <si>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</si>
  <si>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</si>
  <si>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</si>
  <si>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</si>
  <si>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</si>
  <si>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</si>
  <si>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</si>
  <si>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</si>
  <si>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</si>
  <si>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</si>
  <si>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</si>
  <si>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</si>
  <si>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</si>
  <si>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</si>
  <si>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</si>
  <si>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</si>
  <si>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</si>
  <si>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</si>
  <si>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</si>
  <si>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</si>
  <si>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</si>
  <si>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</si>
  <si>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</si>
  <si>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</si>
  <si>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</si>
  <si>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</si>
  <si>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</si>
  <si>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</si>
  <si>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</si>
  <si>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</si>
  <si>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</si>
  <si>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</si>
  <si>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</si>
  <si>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</si>
  <si>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</si>
  <si>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</si>
  <si>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</si>
  <si>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</si>
  <si>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</si>
  <si>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</si>
  <si>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</si>
  <si>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</si>
  <si>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</si>
  <si>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</si>
  <si>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</si>
  <si>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</si>
  <si>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</si>
  <si>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</si>
  <si>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</si>
  <si>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</si>
  <si>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</si>
  <si>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</si>
  <si>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</si>
  <si>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</si>
  <si>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</si>
  <si>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</si>
  <si>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</si>
  <si>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</si>
  <si>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</si>
  <si>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</si>
  <si>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</si>
  <si>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</si>
  <si>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</si>
  <si>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</si>
  <si>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</si>
  <si>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</si>
  <si>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</si>
  <si>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</si>
  <si>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</si>
  <si>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</si>
  <si>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</si>
  <si>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</si>
  <si>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</si>
  <si>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</si>
  <si>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</si>
  <si>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</si>
  <si>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</si>
  <si>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</si>
  <si>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</si>
  <si>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 xml:space="preserve">   Bérpótló juttatás (RÁT-tal együtt)*</t>
  </si>
  <si>
    <t>2011. szeptember</t>
  </si>
  <si>
    <t xml:space="preserve">   Álláskeresési járadék</t>
  </si>
  <si>
    <t xml:space="preserve">   Álláskeresési segély </t>
  </si>
  <si>
    <t>A Borsod-Abaúj-Zemplén, Heves, Illetve Nógrád Megyei Kormányhivatal Munkaügyi Központjához beérkezett csoportos létszámleépítési bejelentések alakulása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</si>
</sst>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3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3" xfId="19" applyFont="1" applyFill="1" applyBorder="1" applyAlignment="1">
      <alignment horizontal="center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6</xdr:col>
      <xdr:colOff>647700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38100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/>
            <a:t>adatok: főben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J173">
            <v>33631</v>
          </cell>
        </row>
        <row r="174">
          <cell r="J174">
            <v>30426</v>
          </cell>
        </row>
        <row r="175">
          <cell r="J175">
            <v>64057</v>
          </cell>
        </row>
        <row r="182">
          <cell r="J182">
            <v>64057</v>
          </cell>
        </row>
        <row r="184">
          <cell r="J184">
            <v>1885</v>
          </cell>
        </row>
        <row r="185">
          <cell r="J185">
            <v>9637</v>
          </cell>
        </row>
        <row r="186">
          <cell r="J186">
            <v>15887</v>
          </cell>
        </row>
        <row r="187">
          <cell r="J187">
            <v>16347</v>
          </cell>
        </row>
        <row r="188">
          <cell r="J188">
            <v>15107</v>
          </cell>
        </row>
        <row r="189">
          <cell r="J189">
            <v>5194</v>
          </cell>
        </row>
        <row r="192">
          <cell r="J192">
            <v>5788</v>
          </cell>
        </row>
        <row r="193">
          <cell r="J193">
            <v>23370</v>
          </cell>
        </row>
        <row r="194">
          <cell r="J194">
            <v>18827</v>
          </cell>
        </row>
        <row r="195">
          <cell r="J195">
            <v>8801</v>
          </cell>
        </row>
        <row r="196">
          <cell r="J196">
            <v>4837</v>
          </cell>
        </row>
        <row r="197">
          <cell r="J197">
            <v>2434</v>
          </cell>
        </row>
        <row r="198">
          <cell r="J198">
            <v>64057</v>
          </cell>
        </row>
        <row r="200">
          <cell r="J200">
            <v>18014</v>
          </cell>
        </row>
        <row r="201">
          <cell r="J201">
            <v>9869</v>
          </cell>
        </row>
        <row r="202">
          <cell r="J202">
            <v>12172</v>
          </cell>
        </row>
        <row r="203">
          <cell r="J203">
            <v>12615</v>
          </cell>
        </row>
        <row r="204">
          <cell r="J204">
            <v>11387</v>
          </cell>
        </row>
        <row r="205">
          <cell r="J205">
            <v>64057</v>
          </cell>
        </row>
        <row r="207">
          <cell r="J207">
            <v>7244</v>
          </cell>
        </row>
        <row r="208">
          <cell r="J208">
            <v>4915</v>
          </cell>
        </row>
        <row r="209">
          <cell r="J209">
            <v>27541</v>
          </cell>
        </row>
        <row r="210">
          <cell r="J210">
            <v>24357</v>
          </cell>
        </row>
        <row r="211">
          <cell r="J211">
            <v>64057</v>
          </cell>
        </row>
        <row r="214">
          <cell r="J214">
            <v>32485</v>
          </cell>
        </row>
        <row r="215">
          <cell r="J215">
            <v>30959</v>
          </cell>
        </row>
        <row r="225">
          <cell r="J225">
            <v>1760</v>
          </cell>
        </row>
        <row r="226">
          <cell r="J226">
            <v>9961</v>
          </cell>
        </row>
        <row r="227">
          <cell r="J227">
            <v>15230</v>
          </cell>
        </row>
        <row r="228">
          <cell r="J228">
            <v>15801</v>
          </cell>
        </row>
        <row r="229">
          <cell r="J229">
            <v>14685</v>
          </cell>
        </row>
        <row r="230">
          <cell r="J230">
            <v>6007</v>
          </cell>
        </row>
        <row r="233">
          <cell r="J233">
            <v>5791</v>
          </cell>
        </row>
        <row r="234">
          <cell r="J234">
            <v>23348</v>
          </cell>
        </row>
        <row r="235">
          <cell r="J235">
            <v>17742</v>
          </cell>
        </row>
        <row r="236">
          <cell r="J236">
            <v>8952</v>
          </cell>
        </row>
        <row r="237">
          <cell r="J237">
            <v>5122</v>
          </cell>
        </row>
        <row r="238">
          <cell r="J238">
            <v>2489</v>
          </cell>
        </row>
        <row r="241">
          <cell r="J241">
            <v>21965</v>
          </cell>
        </row>
        <row r="242">
          <cell r="J242">
            <v>10871</v>
          </cell>
        </row>
        <row r="243">
          <cell r="J243">
            <v>12521</v>
          </cell>
        </row>
        <row r="244">
          <cell r="J244">
            <v>9012</v>
          </cell>
        </row>
        <row r="245">
          <cell r="J245">
            <v>9075</v>
          </cell>
        </row>
        <row r="248">
          <cell r="J248">
            <v>6923</v>
          </cell>
        </row>
        <row r="249">
          <cell r="J249">
            <v>4035</v>
          </cell>
        </row>
        <row r="250">
          <cell r="J250">
            <v>27161</v>
          </cell>
        </row>
        <row r="251">
          <cell r="J251">
            <v>25325</v>
          </cell>
        </row>
      </sheetData>
      <sheetData sheetId="1">
        <row r="173">
          <cell r="J173">
            <v>10208</v>
          </cell>
        </row>
        <row r="174">
          <cell r="J174">
            <v>9447</v>
          </cell>
        </row>
        <row r="175">
          <cell r="J175">
            <v>19655</v>
          </cell>
        </row>
        <row r="182">
          <cell r="J182">
            <v>19655</v>
          </cell>
        </row>
        <row r="184">
          <cell r="J184">
            <v>531</v>
          </cell>
        </row>
        <row r="185">
          <cell r="J185">
            <v>2785</v>
          </cell>
        </row>
        <row r="186">
          <cell r="J186">
            <v>5046</v>
          </cell>
        </row>
        <row r="187">
          <cell r="J187">
            <v>5009</v>
          </cell>
        </row>
        <row r="188">
          <cell r="J188">
            <v>4670</v>
          </cell>
        </row>
        <row r="189">
          <cell r="J189">
            <v>1614</v>
          </cell>
        </row>
        <row r="192">
          <cell r="J192">
            <v>1546</v>
          </cell>
        </row>
        <row r="193">
          <cell r="J193">
            <v>6867</v>
          </cell>
        </row>
        <row r="194">
          <cell r="J194">
            <v>5697</v>
          </cell>
        </row>
        <row r="195">
          <cell r="J195">
            <v>3061</v>
          </cell>
        </row>
        <row r="196">
          <cell r="J196">
            <v>1507</v>
          </cell>
        </row>
        <row r="197">
          <cell r="J197">
            <v>977</v>
          </cell>
        </row>
        <row r="198">
          <cell r="J198">
            <v>19655</v>
          </cell>
        </row>
        <row r="200">
          <cell r="J200">
            <v>6340</v>
          </cell>
        </row>
        <row r="201">
          <cell r="J201">
            <v>2967</v>
          </cell>
        </row>
        <row r="202">
          <cell r="J202">
            <v>4765</v>
          </cell>
        </row>
        <row r="203">
          <cell r="J203">
            <v>3844</v>
          </cell>
        </row>
        <row r="204">
          <cell r="J204">
            <v>1739</v>
          </cell>
        </row>
        <row r="205">
          <cell r="J205">
            <v>19655</v>
          </cell>
        </row>
        <row r="207">
          <cell r="J207">
            <v>3286</v>
          </cell>
        </row>
        <row r="208">
          <cell r="J208">
            <v>2124</v>
          </cell>
        </row>
        <row r="209">
          <cell r="J209">
            <v>6516</v>
          </cell>
        </row>
        <row r="210">
          <cell r="J210">
            <v>7729</v>
          </cell>
        </row>
        <row r="211">
          <cell r="J211">
            <v>19655</v>
          </cell>
        </row>
        <row r="214">
          <cell r="J214">
            <v>9548</v>
          </cell>
        </row>
        <row r="215">
          <cell r="J215">
            <v>9594</v>
          </cell>
        </row>
        <row r="225">
          <cell r="J225">
            <v>439</v>
          </cell>
        </row>
        <row r="226">
          <cell r="J226">
            <v>2608</v>
          </cell>
        </row>
        <row r="227">
          <cell r="J227">
            <v>4865</v>
          </cell>
        </row>
        <row r="228">
          <cell r="J228">
            <v>4936</v>
          </cell>
        </row>
        <row r="229">
          <cell r="J229">
            <v>4530</v>
          </cell>
        </row>
        <row r="230">
          <cell r="J230">
            <v>1764</v>
          </cell>
        </row>
        <row r="233">
          <cell r="J233">
            <v>1415</v>
          </cell>
        </row>
        <row r="234">
          <cell r="J234">
            <v>6722</v>
          </cell>
        </row>
        <row r="235">
          <cell r="J235">
            <v>5329</v>
          </cell>
        </row>
        <row r="236">
          <cell r="J236">
            <v>3049</v>
          </cell>
        </row>
        <row r="237">
          <cell r="J237">
            <v>1560</v>
          </cell>
        </row>
        <row r="238">
          <cell r="J238">
            <v>1067</v>
          </cell>
        </row>
        <row r="241">
          <cell r="J241">
            <v>6598</v>
          </cell>
        </row>
        <row r="242">
          <cell r="J242">
            <v>3485</v>
          </cell>
        </row>
        <row r="243">
          <cell r="J243">
            <v>4173</v>
          </cell>
        </row>
        <row r="244">
          <cell r="J244">
            <v>2983</v>
          </cell>
        </row>
        <row r="245">
          <cell r="J245">
            <v>1903</v>
          </cell>
        </row>
        <row r="248">
          <cell r="J248">
            <v>3338</v>
          </cell>
        </row>
        <row r="249">
          <cell r="J249">
            <v>1617</v>
          </cell>
        </row>
        <row r="250">
          <cell r="J250">
            <v>6514</v>
          </cell>
        </row>
        <row r="251">
          <cell r="J251">
            <v>7673</v>
          </cell>
        </row>
      </sheetData>
      <sheetData sheetId="2">
        <row r="173">
          <cell r="J173">
            <v>9503</v>
          </cell>
        </row>
        <row r="174">
          <cell r="J174">
            <v>8676</v>
          </cell>
        </row>
        <row r="175">
          <cell r="J175">
            <v>18179</v>
          </cell>
        </row>
        <row r="182">
          <cell r="J182">
            <v>18179</v>
          </cell>
        </row>
        <row r="184">
          <cell r="J184">
            <v>481</v>
          </cell>
        </row>
        <row r="185">
          <cell r="J185">
            <v>2533</v>
          </cell>
        </row>
        <row r="186">
          <cell r="J186">
            <v>4425</v>
          </cell>
        </row>
        <row r="187">
          <cell r="J187">
            <v>4428</v>
          </cell>
        </row>
        <row r="188">
          <cell r="J188">
            <v>4442</v>
          </cell>
        </row>
        <row r="189">
          <cell r="J189">
            <v>1870</v>
          </cell>
        </row>
        <row r="192">
          <cell r="J192">
            <v>1169</v>
          </cell>
        </row>
        <row r="193">
          <cell r="J193">
            <v>7139</v>
          </cell>
        </row>
        <row r="194">
          <cell r="J194">
            <v>5092</v>
          </cell>
        </row>
        <row r="195">
          <cell r="J195">
            <v>2805</v>
          </cell>
        </row>
        <row r="196">
          <cell r="J196">
            <v>1447</v>
          </cell>
        </row>
        <row r="197">
          <cell r="J197">
            <v>527</v>
          </cell>
        </row>
        <row r="198">
          <cell r="J198">
            <v>18179</v>
          </cell>
        </row>
        <row r="200">
          <cell r="J200">
            <v>5020</v>
          </cell>
        </row>
        <row r="201">
          <cell r="J201">
            <v>3132</v>
          </cell>
        </row>
        <row r="202">
          <cell r="J202">
            <v>3902</v>
          </cell>
        </row>
        <row r="203">
          <cell r="J203">
            <v>3519</v>
          </cell>
        </row>
        <row r="204">
          <cell r="J204">
            <v>2606</v>
          </cell>
        </row>
        <row r="205">
          <cell r="J205">
            <v>18179</v>
          </cell>
        </row>
        <row r="207">
          <cell r="J207">
            <v>2510</v>
          </cell>
        </row>
        <row r="208">
          <cell r="J208">
            <v>1801</v>
          </cell>
        </row>
        <row r="209">
          <cell r="J209">
            <v>6497</v>
          </cell>
        </row>
        <row r="210">
          <cell r="J210">
            <v>7371</v>
          </cell>
        </row>
        <row r="211">
          <cell r="J211">
            <v>18179</v>
          </cell>
        </row>
        <row r="214">
          <cell r="J214">
            <v>9404</v>
          </cell>
        </row>
        <row r="215">
          <cell r="J215">
            <v>8898</v>
          </cell>
        </row>
        <row r="225">
          <cell r="J225">
            <v>455</v>
          </cell>
        </row>
        <row r="226">
          <cell r="J226">
            <v>2562</v>
          </cell>
        </row>
        <row r="227">
          <cell r="J227">
            <v>4258</v>
          </cell>
        </row>
        <row r="228">
          <cell r="J228">
            <v>4543</v>
          </cell>
        </row>
        <row r="229">
          <cell r="J229">
            <v>4301</v>
          </cell>
        </row>
        <row r="230">
          <cell r="J230">
            <v>2183</v>
          </cell>
        </row>
        <row r="233">
          <cell r="J233">
            <v>1204</v>
          </cell>
        </row>
        <row r="234">
          <cell r="J234">
            <v>7245</v>
          </cell>
        </row>
        <row r="235">
          <cell r="J235">
            <v>4848</v>
          </cell>
        </row>
        <row r="236">
          <cell r="J236">
            <v>2929</v>
          </cell>
        </row>
        <row r="237">
          <cell r="J237">
            <v>1482</v>
          </cell>
        </row>
        <row r="238">
          <cell r="J238">
            <v>594</v>
          </cell>
        </row>
        <row r="241">
          <cell r="J241">
            <v>5964</v>
          </cell>
        </row>
        <row r="242">
          <cell r="J242">
            <v>3362</v>
          </cell>
        </row>
        <row r="243">
          <cell r="J243">
            <v>3973</v>
          </cell>
        </row>
        <row r="244">
          <cell r="J244">
            <v>2739</v>
          </cell>
        </row>
        <row r="245">
          <cell r="J245">
            <v>2264</v>
          </cell>
        </row>
        <row r="248">
          <cell r="J248">
            <v>2446</v>
          </cell>
        </row>
        <row r="249">
          <cell r="J249">
            <v>1317</v>
          </cell>
        </row>
        <row r="250">
          <cell r="J250">
            <v>6784</v>
          </cell>
        </row>
        <row r="251">
          <cell r="J251">
            <v>7755</v>
          </cell>
        </row>
      </sheetData>
      <sheetData sheetId="3">
        <row r="173">
          <cell r="J173">
            <v>53342</v>
          </cell>
        </row>
        <row r="174">
          <cell r="J174">
            <v>48549</v>
          </cell>
        </row>
        <row r="175">
          <cell r="J175">
            <v>101891</v>
          </cell>
        </row>
        <row r="182">
          <cell r="J182">
            <v>101891</v>
          </cell>
        </row>
        <row r="184">
          <cell r="J184">
            <v>2897</v>
          </cell>
        </row>
        <row r="185">
          <cell r="J185">
            <v>14955</v>
          </cell>
        </row>
        <row r="186">
          <cell r="J186">
            <v>25358</v>
          </cell>
        </row>
        <row r="187">
          <cell r="J187">
            <v>25784</v>
          </cell>
        </row>
        <row r="188">
          <cell r="J188">
            <v>24219</v>
          </cell>
        </row>
        <row r="189">
          <cell r="J189">
            <v>8678</v>
          </cell>
        </row>
        <row r="192">
          <cell r="J192">
            <v>8503</v>
          </cell>
        </row>
        <row r="193">
          <cell r="J193">
            <v>37376</v>
          </cell>
        </row>
        <row r="194">
          <cell r="J194">
            <v>29616</v>
          </cell>
        </row>
        <row r="195">
          <cell r="J195">
            <v>14667</v>
          </cell>
        </row>
        <row r="196">
          <cell r="J196">
            <v>7791</v>
          </cell>
        </row>
        <row r="197">
          <cell r="J197">
            <v>3938</v>
          </cell>
        </row>
        <row r="198">
          <cell r="J198">
            <v>101891</v>
          </cell>
        </row>
        <row r="200">
          <cell r="J200">
            <v>29374</v>
          </cell>
        </row>
        <row r="201">
          <cell r="J201">
            <v>15968</v>
          </cell>
        </row>
        <row r="202">
          <cell r="J202">
            <v>20839</v>
          </cell>
        </row>
        <row r="203">
          <cell r="J203">
            <v>19978</v>
          </cell>
        </row>
        <row r="204">
          <cell r="J204">
            <v>15732</v>
          </cell>
        </row>
        <row r="205">
          <cell r="J205">
            <v>101891</v>
          </cell>
        </row>
        <row r="207">
          <cell r="J207">
            <v>13040</v>
          </cell>
        </row>
        <row r="208">
          <cell r="J208">
            <v>8840</v>
          </cell>
        </row>
        <row r="209">
          <cell r="J209">
            <v>40554</v>
          </cell>
        </row>
        <row r="210">
          <cell r="J210">
            <v>39457</v>
          </cell>
        </row>
        <row r="211">
          <cell r="J211">
            <v>101891</v>
          </cell>
        </row>
        <row r="214">
          <cell r="J214">
            <v>51437</v>
          </cell>
        </row>
        <row r="215">
          <cell r="J215">
            <v>49451</v>
          </cell>
        </row>
        <row r="225">
          <cell r="J225">
            <v>2654</v>
          </cell>
        </row>
        <row r="226">
          <cell r="J226">
            <v>15131</v>
          </cell>
        </row>
        <row r="227">
          <cell r="J227">
            <v>24353</v>
          </cell>
        </row>
        <row r="228">
          <cell r="J228">
            <v>25280</v>
          </cell>
        </row>
        <row r="229">
          <cell r="J229">
            <v>23516</v>
          </cell>
        </row>
        <row r="230">
          <cell r="J230">
            <v>9954</v>
          </cell>
        </row>
        <row r="233">
          <cell r="J233">
            <v>8410</v>
          </cell>
        </row>
        <row r="234">
          <cell r="J234">
            <v>37315</v>
          </cell>
        </row>
        <row r="235">
          <cell r="J235">
            <v>27919</v>
          </cell>
        </row>
        <row r="236">
          <cell r="J236">
            <v>14930</v>
          </cell>
        </row>
        <row r="237">
          <cell r="J237">
            <v>8164</v>
          </cell>
        </row>
        <row r="238">
          <cell r="J238">
            <v>4150</v>
          </cell>
        </row>
        <row r="241">
          <cell r="J241">
            <v>34527</v>
          </cell>
        </row>
        <row r="242">
          <cell r="J242">
            <v>17718</v>
          </cell>
        </row>
        <row r="243">
          <cell r="J243">
            <v>20667</v>
          </cell>
        </row>
        <row r="244">
          <cell r="J244">
            <v>14734</v>
          </cell>
        </row>
        <row r="245">
          <cell r="J245">
            <v>13242</v>
          </cell>
        </row>
        <row r="248">
          <cell r="J248">
            <v>12707</v>
          </cell>
        </row>
        <row r="249">
          <cell r="J249">
            <v>6969</v>
          </cell>
        </row>
        <row r="250">
          <cell r="J250">
            <v>40459</v>
          </cell>
        </row>
        <row r="251">
          <cell r="J251">
            <v>40753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J135">
            <v>18613</v>
          </cell>
        </row>
        <row r="136">
          <cell r="J136">
            <v>3168</v>
          </cell>
        </row>
        <row r="137">
          <cell r="J137">
            <v>7451</v>
          </cell>
        </row>
        <row r="138">
          <cell r="J138">
            <v>2037</v>
          </cell>
        </row>
        <row r="139">
          <cell r="J139">
            <v>2772</v>
          </cell>
        </row>
        <row r="140">
          <cell r="J140">
            <v>7047</v>
          </cell>
        </row>
        <row r="141">
          <cell r="J141">
            <v>2942</v>
          </cell>
        </row>
        <row r="142">
          <cell r="J142">
            <v>3736</v>
          </cell>
        </row>
        <row r="143">
          <cell r="J143">
            <v>4498</v>
          </cell>
        </row>
        <row r="144">
          <cell r="J144">
            <v>3971</v>
          </cell>
        </row>
        <row r="145">
          <cell r="J145">
            <v>2406</v>
          </cell>
        </row>
        <row r="146">
          <cell r="J146">
            <v>1234</v>
          </cell>
        </row>
        <row r="147">
          <cell r="J147">
            <v>1196</v>
          </cell>
        </row>
        <row r="148">
          <cell r="J148">
            <v>1352</v>
          </cell>
        </row>
        <row r="149">
          <cell r="J149">
            <v>1634</v>
          </cell>
        </row>
        <row r="151">
          <cell r="J151">
            <v>6220</v>
          </cell>
        </row>
        <row r="152">
          <cell r="J152">
            <v>4148</v>
          </cell>
        </row>
        <row r="153">
          <cell r="J153">
            <v>2533</v>
          </cell>
        </row>
        <row r="154">
          <cell r="J154">
            <v>3267</v>
          </cell>
        </row>
        <row r="155">
          <cell r="J155">
            <v>2327</v>
          </cell>
        </row>
        <row r="156">
          <cell r="J156">
            <v>1160</v>
          </cell>
        </row>
        <row r="158">
          <cell r="J158">
            <v>6984</v>
          </cell>
        </row>
        <row r="159">
          <cell r="J159">
            <v>2789</v>
          </cell>
        </row>
        <row r="160">
          <cell r="J160">
            <v>2493</v>
          </cell>
        </row>
        <row r="161">
          <cell r="J161">
            <v>2033</v>
          </cell>
        </row>
        <row r="162">
          <cell r="J162">
            <v>2424</v>
          </cell>
        </row>
        <row r="163">
          <cell r="J163">
            <v>1456</v>
          </cell>
        </row>
        <row r="168">
          <cell r="I168">
            <v>18369</v>
          </cell>
          <cell r="J168">
            <v>18257</v>
          </cell>
        </row>
        <row r="169">
          <cell r="I169">
            <v>3728</v>
          </cell>
          <cell r="J169">
            <v>3675</v>
          </cell>
        </row>
        <row r="170">
          <cell r="I170">
            <v>7345</v>
          </cell>
          <cell r="J170">
            <v>7191</v>
          </cell>
        </row>
        <row r="171">
          <cell r="I171">
            <v>1958</v>
          </cell>
          <cell r="J171">
            <v>1958</v>
          </cell>
        </row>
        <row r="172">
          <cell r="I172">
            <v>2842</v>
          </cell>
          <cell r="J172">
            <v>2875</v>
          </cell>
        </row>
        <row r="173">
          <cell r="I173">
            <v>7048</v>
          </cell>
          <cell r="J173">
            <v>6545</v>
          </cell>
        </row>
        <row r="174">
          <cell r="I174">
            <v>2859</v>
          </cell>
          <cell r="J174">
            <v>2598</v>
          </cell>
        </row>
        <row r="175">
          <cell r="I175">
            <v>3762</v>
          </cell>
          <cell r="J175">
            <v>3623</v>
          </cell>
        </row>
        <row r="176">
          <cell r="I176">
            <v>4847</v>
          </cell>
          <cell r="J176">
            <v>4766</v>
          </cell>
        </row>
        <row r="177">
          <cell r="I177">
            <v>4497</v>
          </cell>
          <cell r="J177">
            <v>4121</v>
          </cell>
        </row>
        <row r="178">
          <cell r="I178">
            <v>2766</v>
          </cell>
          <cell r="J178">
            <v>2659</v>
          </cell>
        </row>
        <row r="179">
          <cell r="I179">
            <v>1239</v>
          </cell>
          <cell r="J179">
            <v>1260</v>
          </cell>
        </row>
        <row r="180">
          <cell r="I180">
            <v>1082</v>
          </cell>
          <cell r="J180">
            <v>996</v>
          </cell>
        </row>
        <row r="181">
          <cell r="I181">
            <v>1274</v>
          </cell>
          <cell r="J181">
            <v>1209</v>
          </cell>
        </row>
        <row r="182">
          <cell r="I182">
            <v>1849</v>
          </cell>
          <cell r="J182">
            <v>1711</v>
          </cell>
        </row>
        <row r="184">
          <cell r="I184">
            <v>6244</v>
          </cell>
          <cell r="J184">
            <v>5947</v>
          </cell>
        </row>
        <row r="185">
          <cell r="I185">
            <v>3788</v>
          </cell>
          <cell r="J185">
            <v>3703</v>
          </cell>
        </row>
        <row r="186">
          <cell r="I186">
            <v>2750</v>
          </cell>
          <cell r="J186">
            <v>2561</v>
          </cell>
        </row>
        <row r="187">
          <cell r="I187">
            <v>3740</v>
          </cell>
          <cell r="J187">
            <v>3528</v>
          </cell>
        </row>
        <row r="188">
          <cell r="I188">
            <v>2402</v>
          </cell>
          <cell r="J188">
            <v>2299</v>
          </cell>
        </row>
        <row r="189">
          <cell r="I189">
            <v>1123</v>
          </cell>
          <cell r="J189">
            <v>1104</v>
          </cell>
        </row>
        <row r="190">
          <cell r="I190">
            <v>20047</v>
          </cell>
        </row>
        <row r="191">
          <cell r="I191">
            <v>6798</v>
          </cell>
          <cell r="J191">
            <v>6638</v>
          </cell>
        </row>
        <row r="192">
          <cell r="I192">
            <v>2904</v>
          </cell>
          <cell r="J192">
            <v>2913</v>
          </cell>
        </row>
        <row r="193">
          <cell r="I193">
            <v>2597</v>
          </cell>
          <cell r="J193">
            <v>2559</v>
          </cell>
        </row>
        <row r="194">
          <cell r="I194">
            <v>2270</v>
          </cell>
          <cell r="J194">
            <v>2193</v>
          </cell>
        </row>
        <row r="195">
          <cell r="I195">
            <v>2559</v>
          </cell>
          <cell r="J195">
            <v>2368</v>
          </cell>
        </row>
        <row r="196">
          <cell r="I196">
            <v>1615</v>
          </cell>
          <cell r="J196">
            <v>1631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J135">
            <v>2029</v>
          </cell>
        </row>
        <row r="136">
          <cell r="J136">
            <v>421</v>
          </cell>
        </row>
        <row r="137">
          <cell r="J137">
            <v>1002</v>
          </cell>
        </row>
        <row r="138">
          <cell r="J138">
            <v>214</v>
          </cell>
        </row>
        <row r="139">
          <cell r="J139">
            <v>399</v>
          </cell>
        </row>
        <row r="140">
          <cell r="J140">
            <v>847</v>
          </cell>
        </row>
        <row r="141">
          <cell r="J141">
            <v>343</v>
          </cell>
        </row>
        <row r="142">
          <cell r="J142">
            <v>508</v>
          </cell>
        </row>
        <row r="143">
          <cell r="J143">
            <v>615</v>
          </cell>
        </row>
        <row r="144">
          <cell r="J144">
            <v>519</v>
          </cell>
        </row>
        <row r="145">
          <cell r="J145">
            <v>308</v>
          </cell>
        </row>
        <row r="146">
          <cell r="J146">
            <v>135</v>
          </cell>
        </row>
        <row r="147">
          <cell r="J147">
            <v>151</v>
          </cell>
        </row>
        <row r="148">
          <cell r="J148">
            <v>164</v>
          </cell>
        </row>
        <row r="149">
          <cell r="J149">
            <v>185</v>
          </cell>
        </row>
        <row r="151">
          <cell r="J151">
            <v>620</v>
          </cell>
        </row>
        <row r="152">
          <cell r="J152">
            <v>478</v>
          </cell>
        </row>
        <row r="153">
          <cell r="J153">
            <v>197</v>
          </cell>
        </row>
        <row r="154">
          <cell r="J154">
            <v>455</v>
          </cell>
        </row>
        <row r="155">
          <cell r="J155">
            <v>314</v>
          </cell>
        </row>
        <row r="156">
          <cell r="J156">
            <v>131</v>
          </cell>
        </row>
        <row r="158">
          <cell r="J158">
            <v>750</v>
          </cell>
        </row>
        <row r="159">
          <cell r="J159">
            <v>328</v>
          </cell>
        </row>
        <row r="160">
          <cell r="J160">
            <v>291</v>
          </cell>
        </row>
        <row r="161">
          <cell r="J161">
            <v>257</v>
          </cell>
        </row>
        <row r="162">
          <cell r="J162">
            <v>229</v>
          </cell>
        </row>
        <row r="163">
          <cell r="J163">
            <v>155</v>
          </cell>
        </row>
        <row r="169">
          <cell r="I169">
            <v>1978</v>
          </cell>
          <cell r="J169">
            <v>1969</v>
          </cell>
        </row>
        <row r="170">
          <cell r="I170">
            <v>451</v>
          </cell>
          <cell r="J170">
            <v>454</v>
          </cell>
        </row>
        <row r="171">
          <cell r="I171">
            <v>1014</v>
          </cell>
          <cell r="J171">
            <v>976</v>
          </cell>
        </row>
        <row r="172">
          <cell r="I172">
            <v>224</v>
          </cell>
          <cell r="J172">
            <v>226</v>
          </cell>
        </row>
        <row r="173">
          <cell r="I173">
            <v>399</v>
          </cell>
          <cell r="J173">
            <v>419</v>
          </cell>
        </row>
        <row r="174">
          <cell r="I174">
            <v>853</v>
          </cell>
          <cell r="J174">
            <v>814</v>
          </cell>
        </row>
        <row r="175">
          <cell r="I175">
            <v>363</v>
          </cell>
          <cell r="J175">
            <v>317</v>
          </cell>
        </row>
        <row r="176">
          <cell r="I176">
            <v>540</v>
          </cell>
          <cell r="J176">
            <v>517</v>
          </cell>
        </row>
        <row r="177">
          <cell r="I177">
            <v>679</v>
          </cell>
          <cell r="J177">
            <v>666</v>
          </cell>
        </row>
        <row r="178">
          <cell r="I178">
            <v>530</v>
          </cell>
          <cell r="J178">
            <v>457</v>
          </cell>
        </row>
        <row r="179">
          <cell r="I179">
            <v>393</v>
          </cell>
          <cell r="J179">
            <v>381</v>
          </cell>
        </row>
        <row r="180">
          <cell r="I180">
            <v>153</v>
          </cell>
          <cell r="J180">
            <v>153</v>
          </cell>
        </row>
        <row r="181">
          <cell r="I181">
            <v>170</v>
          </cell>
          <cell r="J181">
            <v>162</v>
          </cell>
        </row>
        <row r="182">
          <cell r="I182">
            <v>156</v>
          </cell>
          <cell r="J182">
            <v>152</v>
          </cell>
        </row>
        <row r="183">
          <cell r="I183">
            <v>226</v>
          </cell>
          <cell r="J183">
            <v>216</v>
          </cell>
        </row>
        <row r="185">
          <cell r="I185">
            <v>586</v>
          </cell>
          <cell r="J185">
            <v>578</v>
          </cell>
        </row>
        <row r="186">
          <cell r="I186">
            <v>392</v>
          </cell>
          <cell r="J186">
            <v>376</v>
          </cell>
        </row>
        <row r="187">
          <cell r="I187">
            <v>243</v>
          </cell>
          <cell r="J187">
            <v>213</v>
          </cell>
        </row>
        <row r="188">
          <cell r="I188">
            <v>447</v>
          </cell>
          <cell r="J188">
            <v>430</v>
          </cell>
        </row>
        <row r="189">
          <cell r="I189">
            <v>288</v>
          </cell>
          <cell r="J189">
            <v>273</v>
          </cell>
        </row>
        <row r="190">
          <cell r="I190">
            <v>119</v>
          </cell>
          <cell r="J190">
            <v>112</v>
          </cell>
        </row>
        <row r="192">
          <cell r="I192">
            <v>697</v>
          </cell>
          <cell r="J192">
            <v>697</v>
          </cell>
        </row>
        <row r="193">
          <cell r="I193">
            <v>323</v>
          </cell>
          <cell r="J193">
            <v>308</v>
          </cell>
        </row>
        <row r="194">
          <cell r="I194">
            <v>280</v>
          </cell>
          <cell r="J194">
            <v>281</v>
          </cell>
        </row>
        <row r="195">
          <cell r="I195">
            <v>250</v>
          </cell>
          <cell r="J195">
            <v>252</v>
          </cell>
        </row>
        <row r="196">
          <cell r="I196">
            <v>243</v>
          </cell>
          <cell r="J196">
            <v>230</v>
          </cell>
        </row>
        <row r="197">
          <cell r="I197">
            <v>153</v>
          </cell>
          <cell r="J197">
            <v>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91">
          <cell r="F391">
            <v>237</v>
          </cell>
          <cell r="G391">
            <v>709</v>
          </cell>
        </row>
        <row r="392">
          <cell r="F392">
            <v>43</v>
          </cell>
          <cell r="G392">
            <v>304</v>
          </cell>
        </row>
        <row r="393">
          <cell r="F393">
            <v>89</v>
          </cell>
          <cell r="G393">
            <v>556</v>
          </cell>
        </row>
        <row r="394">
          <cell r="F394">
            <v>8</v>
          </cell>
          <cell r="G394">
            <v>125</v>
          </cell>
        </row>
        <row r="395">
          <cell r="F395">
            <v>26</v>
          </cell>
          <cell r="G395">
            <v>129</v>
          </cell>
        </row>
        <row r="396">
          <cell r="F396">
            <v>38</v>
          </cell>
          <cell r="G396">
            <v>519</v>
          </cell>
        </row>
        <row r="397">
          <cell r="F397">
            <v>82</v>
          </cell>
          <cell r="G397">
            <v>261</v>
          </cell>
        </row>
        <row r="398">
          <cell r="F398">
            <v>15</v>
          </cell>
          <cell r="G398">
            <v>437</v>
          </cell>
        </row>
        <row r="399">
          <cell r="F399">
            <v>75</v>
          </cell>
          <cell r="G399">
            <v>592</v>
          </cell>
        </row>
        <row r="400">
          <cell r="F400">
            <v>44</v>
          </cell>
          <cell r="G400">
            <v>562</v>
          </cell>
        </row>
        <row r="401">
          <cell r="F401">
            <v>5</v>
          </cell>
          <cell r="G401">
            <v>136</v>
          </cell>
        </row>
        <row r="402">
          <cell r="F402">
            <v>34</v>
          </cell>
          <cell r="G402">
            <v>77</v>
          </cell>
        </row>
        <row r="403">
          <cell r="F403">
            <v>1</v>
          </cell>
          <cell r="G403">
            <v>115</v>
          </cell>
        </row>
        <row r="404">
          <cell r="F404">
            <v>25</v>
          </cell>
          <cell r="G404">
            <v>69</v>
          </cell>
        </row>
        <row r="405">
          <cell r="F405">
            <v>27</v>
          </cell>
          <cell r="G405">
            <v>275</v>
          </cell>
        </row>
        <row r="407">
          <cell r="F407">
            <v>236</v>
          </cell>
          <cell r="G407">
            <v>231</v>
          </cell>
        </row>
        <row r="408">
          <cell r="F408">
            <v>174</v>
          </cell>
          <cell r="G408">
            <v>265</v>
          </cell>
        </row>
        <row r="409">
          <cell r="F409">
            <v>369</v>
          </cell>
          <cell r="G409">
            <v>82</v>
          </cell>
        </row>
        <row r="410">
          <cell r="F410">
            <v>57</v>
          </cell>
          <cell r="G410">
            <v>177</v>
          </cell>
        </row>
        <row r="411">
          <cell r="F411">
            <v>85</v>
          </cell>
          <cell r="G411">
            <v>152</v>
          </cell>
        </row>
        <row r="412">
          <cell r="F412">
            <v>2</v>
          </cell>
          <cell r="G412">
            <v>176</v>
          </cell>
        </row>
        <row r="414">
          <cell r="F414">
            <v>27</v>
          </cell>
          <cell r="G414">
            <v>499</v>
          </cell>
        </row>
        <row r="415">
          <cell r="F415">
            <v>106</v>
          </cell>
          <cell r="G415">
            <v>102</v>
          </cell>
        </row>
        <row r="416">
          <cell r="F416">
            <v>42</v>
          </cell>
          <cell r="G416">
            <v>139</v>
          </cell>
        </row>
        <row r="417">
          <cell r="F417">
            <v>6</v>
          </cell>
          <cell r="G417">
            <v>186</v>
          </cell>
        </row>
        <row r="418">
          <cell r="F418">
            <v>15</v>
          </cell>
          <cell r="G418">
            <v>199</v>
          </cell>
        </row>
        <row r="419">
          <cell r="F419">
            <v>21</v>
          </cell>
          <cell r="G419">
            <v>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I185">
            <v>988</v>
          </cell>
          <cell r="J185">
            <v>983</v>
          </cell>
        </row>
        <row r="186">
          <cell r="I186">
            <v>215</v>
          </cell>
          <cell r="J186">
            <v>248</v>
          </cell>
        </row>
        <row r="187">
          <cell r="I187">
            <v>876</v>
          </cell>
          <cell r="J187">
            <v>518</v>
          </cell>
        </row>
        <row r="188">
          <cell r="I188">
            <v>49</v>
          </cell>
          <cell r="J188">
            <v>127</v>
          </cell>
        </row>
        <row r="189">
          <cell r="I189">
            <v>49</v>
          </cell>
          <cell r="J189">
            <v>81</v>
          </cell>
        </row>
        <row r="190">
          <cell r="I190">
            <v>1074</v>
          </cell>
          <cell r="J190">
            <v>1092</v>
          </cell>
        </row>
        <row r="191">
          <cell r="I191">
            <v>215</v>
          </cell>
          <cell r="J191">
            <v>318</v>
          </cell>
        </row>
        <row r="192">
          <cell r="I192">
            <v>369</v>
          </cell>
          <cell r="J192">
            <v>437</v>
          </cell>
        </row>
        <row r="193">
          <cell r="I193">
            <v>298</v>
          </cell>
          <cell r="J193">
            <v>625</v>
          </cell>
        </row>
        <row r="194">
          <cell r="I194">
            <v>496</v>
          </cell>
          <cell r="J194">
            <v>524</v>
          </cell>
        </row>
        <row r="195">
          <cell r="I195">
            <v>224</v>
          </cell>
          <cell r="J195">
            <v>113</v>
          </cell>
        </row>
        <row r="196">
          <cell r="I196">
            <v>157</v>
          </cell>
          <cell r="J196">
            <v>75</v>
          </cell>
        </row>
        <row r="197">
          <cell r="I197">
            <v>197</v>
          </cell>
          <cell r="J197">
            <v>142</v>
          </cell>
        </row>
        <row r="198">
          <cell r="I198">
            <v>120</v>
          </cell>
          <cell r="J198">
            <v>66</v>
          </cell>
        </row>
        <row r="199">
          <cell r="I199">
            <v>42</v>
          </cell>
          <cell r="J199">
            <v>80</v>
          </cell>
        </row>
        <row r="202">
          <cell r="I202">
            <v>275</v>
          </cell>
          <cell r="J202">
            <v>298</v>
          </cell>
        </row>
        <row r="203">
          <cell r="I203">
            <v>205</v>
          </cell>
          <cell r="J203">
            <v>123</v>
          </cell>
        </row>
        <row r="204">
          <cell r="I204">
            <v>146</v>
          </cell>
          <cell r="J204">
            <v>110</v>
          </cell>
        </row>
        <row r="205">
          <cell r="I205">
            <v>167</v>
          </cell>
          <cell r="J205">
            <v>75</v>
          </cell>
        </row>
        <row r="206">
          <cell r="I206">
            <v>181</v>
          </cell>
          <cell r="J206">
            <v>197</v>
          </cell>
        </row>
        <row r="207">
          <cell r="I207">
            <v>58</v>
          </cell>
          <cell r="J207">
            <v>125</v>
          </cell>
        </row>
        <row r="210">
          <cell r="I210">
            <v>410</v>
          </cell>
          <cell r="J210">
            <v>450</v>
          </cell>
        </row>
        <row r="211">
          <cell r="I211">
            <v>460</v>
          </cell>
          <cell r="J211">
            <v>458</v>
          </cell>
        </row>
        <row r="212">
          <cell r="I212">
            <v>195</v>
          </cell>
          <cell r="J212">
            <v>78</v>
          </cell>
        </row>
        <row r="213">
          <cell r="I213">
            <v>105</v>
          </cell>
          <cell r="J213">
            <v>133</v>
          </cell>
        </row>
        <row r="214">
          <cell r="I214">
            <v>308</v>
          </cell>
          <cell r="J214">
            <v>380</v>
          </cell>
        </row>
        <row r="215">
          <cell r="I215">
            <v>123</v>
          </cell>
          <cell r="J215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A4" sqref="A4"/>
      <selection pane="topRight" activeCell="I18" sqref="I18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124" t="s">
        <v>0</v>
      </c>
      <c r="B1" s="124"/>
      <c r="C1" s="124"/>
      <c r="D1" s="124"/>
      <c r="E1" s="124"/>
      <c r="F1" s="124"/>
    </row>
    <row r="2" spans="1:6" ht="12.75">
      <c r="A2" s="124" t="s">
        <v>73</v>
      </c>
      <c r="B2" s="124"/>
      <c r="C2" s="124"/>
      <c r="D2" s="124"/>
      <c r="E2" s="124"/>
      <c r="F2" s="124"/>
    </row>
    <row r="3" spans="1:6" ht="12.75">
      <c r="A3" s="125" t="s">
        <v>113</v>
      </c>
      <c r="B3" s="125"/>
      <c r="C3" s="125"/>
      <c r="D3" s="125"/>
      <c r="E3" s="125"/>
      <c r="F3" s="125"/>
    </row>
    <row r="4" spans="2:6" ht="12.75">
      <c r="B4" s="33"/>
      <c r="C4" s="3"/>
      <c r="D4" s="34"/>
      <c r="E4" s="34"/>
      <c r="F4" s="34"/>
    </row>
    <row r="5" spans="1:6" ht="12.75">
      <c r="A5" s="123" t="s">
        <v>34</v>
      </c>
      <c r="B5" s="118" t="s">
        <v>39</v>
      </c>
      <c r="C5" s="119"/>
      <c r="D5" s="119"/>
      <c r="E5" s="119"/>
      <c r="F5" s="120"/>
    </row>
    <row r="6" spans="1:6" ht="12.75">
      <c r="A6" s="123"/>
      <c r="B6" s="121" t="s">
        <v>1</v>
      </c>
      <c r="C6" s="126" t="s">
        <v>33</v>
      </c>
      <c r="D6" s="114"/>
      <c r="E6" s="114"/>
      <c r="F6" s="115"/>
    </row>
    <row r="7" spans="1:6" ht="36" customHeight="1">
      <c r="A7" s="123"/>
      <c r="B7" s="122"/>
      <c r="C7" s="123" t="s">
        <v>38</v>
      </c>
      <c r="D7" s="123"/>
      <c r="E7" s="123" t="s">
        <v>37</v>
      </c>
      <c r="F7" s="123"/>
    </row>
    <row r="8" spans="1:6" ht="12.75">
      <c r="A8" s="123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16" t="s">
        <v>17</v>
      </c>
      <c r="B9" s="116"/>
      <c r="C9" s="116"/>
      <c r="D9" s="116"/>
      <c r="E9" s="116"/>
      <c r="F9" s="116"/>
      <c r="P9" s="2" t="s">
        <v>40</v>
      </c>
      <c r="Q9" s="2" t="s">
        <v>41</v>
      </c>
    </row>
    <row r="10" spans="1:17" s="5" customFormat="1" ht="12.75">
      <c r="A10" s="4" t="s">
        <v>2</v>
      </c>
      <c r="B10" s="36">
        <f>'[2]Munka1'!J168</f>
        <v>18257</v>
      </c>
      <c r="C10" s="36">
        <f aca="true" t="shared" si="0" ref="C10:C25">B10-P10</f>
        <v>-112</v>
      </c>
      <c r="D10" s="37">
        <f aca="true" t="shared" si="1" ref="D10:D25">B10/P10*100-100</f>
        <v>-0.6097229027165412</v>
      </c>
      <c r="E10" s="36">
        <f aca="true" t="shared" si="2" ref="E10:E25">B10-Q10</f>
        <v>-356</v>
      </c>
      <c r="F10" s="37">
        <f aca="true" t="shared" si="3" ref="F10:F25">B10/Q10*100-100</f>
        <v>-1.9126417020362112</v>
      </c>
      <c r="G10" s="1"/>
      <c r="H10" s="1"/>
      <c r="I10" s="1"/>
      <c r="J10" s="1"/>
      <c r="K10" s="1"/>
      <c r="L10" s="1"/>
      <c r="M10" s="1"/>
      <c r="N10" s="1"/>
      <c r="O10" s="1"/>
      <c r="P10" s="38">
        <f>'[2]Munka1'!I168</f>
        <v>18369</v>
      </c>
      <c r="Q10" s="38">
        <f>'[2]Munka1'!J135</f>
        <v>18613</v>
      </c>
    </row>
    <row r="11" spans="1:17" ht="12.75">
      <c r="A11" s="6" t="s">
        <v>3</v>
      </c>
      <c r="B11" s="39">
        <f>'[2]Munka1'!J169</f>
        <v>3675</v>
      </c>
      <c r="C11" s="39">
        <f t="shared" si="0"/>
        <v>-53</v>
      </c>
      <c r="D11" s="40">
        <f t="shared" si="1"/>
        <v>-1.4216738197424803</v>
      </c>
      <c r="E11" s="39">
        <f t="shared" si="2"/>
        <v>507</v>
      </c>
      <c r="F11" s="40">
        <f t="shared" si="3"/>
        <v>16.00378787878789</v>
      </c>
      <c r="P11" s="41">
        <f>'[2]Munka1'!I169</f>
        <v>3728</v>
      </c>
      <c r="Q11" s="41">
        <f>'[2]Munka1'!J136</f>
        <v>3168</v>
      </c>
    </row>
    <row r="12" spans="1:17" s="5" customFormat="1" ht="12.75">
      <c r="A12" s="4" t="s">
        <v>4</v>
      </c>
      <c r="B12" s="36">
        <f>'[2]Munka1'!J170</f>
        <v>7191</v>
      </c>
      <c r="C12" s="36">
        <f t="shared" si="0"/>
        <v>-154</v>
      </c>
      <c r="D12" s="37">
        <f t="shared" si="1"/>
        <v>-2.096664397549347</v>
      </c>
      <c r="E12" s="36">
        <f t="shared" si="2"/>
        <v>-260</v>
      </c>
      <c r="F12" s="37">
        <f t="shared" si="3"/>
        <v>-3.4894645014092163</v>
      </c>
      <c r="G12" s="1"/>
      <c r="H12" s="1"/>
      <c r="I12" s="1"/>
      <c r="J12" s="1"/>
      <c r="K12" s="1"/>
      <c r="L12" s="1"/>
      <c r="M12" s="1"/>
      <c r="N12" s="1"/>
      <c r="O12" s="1"/>
      <c r="P12" s="42">
        <f>'[2]Munka1'!I170</f>
        <v>7345</v>
      </c>
      <c r="Q12" s="42">
        <f>'[2]Munka1'!J137</f>
        <v>7451</v>
      </c>
    </row>
    <row r="13" spans="1:17" ht="12.75">
      <c r="A13" s="6" t="s">
        <v>5</v>
      </c>
      <c r="B13" s="39">
        <f>'[2]Munka1'!J171</f>
        <v>1958</v>
      </c>
      <c r="C13" s="39">
        <f t="shared" si="0"/>
        <v>0</v>
      </c>
      <c r="D13" s="40">
        <f t="shared" si="1"/>
        <v>0</v>
      </c>
      <c r="E13" s="39">
        <f t="shared" si="2"/>
        <v>-79</v>
      </c>
      <c r="F13" s="40">
        <f t="shared" si="3"/>
        <v>-3.8782523318605797</v>
      </c>
      <c r="P13" s="41">
        <f>'[2]Munka1'!I171</f>
        <v>1958</v>
      </c>
      <c r="Q13" s="41">
        <f>'[2]Munka1'!J138</f>
        <v>2037</v>
      </c>
    </row>
    <row r="14" spans="1:17" s="5" customFormat="1" ht="12.75">
      <c r="A14" s="4" t="s">
        <v>6</v>
      </c>
      <c r="B14" s="36">
        <f>'[2]Munka1'!J172</f>
        <v>2875</v>
      </c>
      <c r="C14" s="36">
        <f t="shared" si="0"/>
        <v>33</v>
      </c>
      <c r="D14" s="37">
        <f t="shared" si="1"/>
        <v>1.161154116819148</v>
      </c>
      <c r="E14" s="36">
        <f t="shared" si="2"/>
        <v>103</v>
      </c>
      <c r="F14" s="37">
        <f t="shared" si="3"/>
        <v>3.7157287157287158</v>
      </c>
      <c r="G14" s="1"/>
      <c r="H14" s="1"/>
      <c r="I14" s="1"/>
      <c r="J14" s="1"/>
      <c r="K14" s="1"/>
      <c r="L14" s="1"/>
      <c r="M14" s="1"/>
      <c r="N14" s="1"/>
      <c r="O14" s="1"/>
      <c r="P14" s="42">
        <f>'[2]Munka1'!I172</f>
        <v>2842</v>
      </c>
      <c r="Q14" s="42">
        <f>'[2]Munka1'!J139</f>
        <v>2772</v>
      </c>
    </row>
    <row r="15" spans="1:17" ht="12.75">
      <c r="A15" s="6" t="s">
        <v>7</v>
      </c>
      <c r="B15" s="39">
        <f>'[2]Munka1'!J173</f>
        <v>6545</v>
      </c>
      <c r="C15" s="39">
        <f t="shared" si="0"/>
        <v>-503</v>
      </c>
      <c r="D15" s="40">
        <f t="shared" si="1"/>
        <v>-7.136776390465386</v>
      </c>
      <c r="E15" s="39">
        <f t="shared" si="2"/>
        <v>-502</v>
      </c>
      <c r="F15" s="40">
        <f t="shared" si="3"/>
        <v>-7.1235986944799095</v>
      </c>
      <c r="P15" s="41">
        <f>'[2]Munka1'!I173</f>
        <v>7048</v>
      </c>
      <c r="Q15" s="41">
        <f>'[2]Munka1'!J140</f>
        <v>7047</v>
      </c>
    </row>
    <row r="16" spans="1:17" s="5" customFormat="1" ht="12.75">
      <c r="A16" s="4" t="s">
        <v>8</v>
      </c>
      <c r="B16" s="36">
        <f>'[2]Munka1'!J174</f>
        <v>2598</v>
      </c>
      <c r="C16" s="36">
        <f t="shared" si="0"/>
        <v>-261</v>
      </c>
      <c r="D16" s="37">
        <f t="shared" si="1"/>
        <v>-9.129066107030425</v>
      </c>
      <c r="E16" s="36">
        <f t="shared" si="2"/>
        <v>-344</v>
      </c>
      <c r="F16" s="37">
        <f t="shared" si="3"/>
        <v>-11.692726036709729</v>
      </c>
      <c r="G16" s="1"/>
      <c r="H16" s="1"/>
      <c r="I16" s="1"/>
      <c r="J16" s="1"/>
      <c r="K16" s="1"/>
      <c r="L16" s="1"/>
      <c r="M16" s="1"/>
      <c r="N16" s="1"/>
      <c r="O16" s="1"/>
      <c r="P16" s="42">
        <f>'[2]Munka1'!I174</f>
        <v>2859</v>
      </c>
      <c r="Q16" s="42">
        <f>'[2]Munka1'!J141</f>
        <v>2942</v>
      </c>
    </row>
    <row r="17" spans="1:17" ht="12.75">
      <c r="A17" s="6" t="s">
        <v>9</v>
      </c>
      <c r="B17" s="39">
        <f>'[2]Munka1'!J175</f>
        <v>3623</v>
      </c>
      <c r="C17" s="39">
        <f t="shared" si="0"/>
        <v>-139</v>
      </c>
      <c r="D17" s="40">
        <f t="shared" si="1"/>
        <v>-3.6948431685273846</v>
      </c>
      <c r="E17" s="39">
        <f t="shared" si="2"/>
        <v>-113</v>
      </c>
      <c r="F17" s="40">
        <f t="shared" si="3"/>
        <v>-3.0246252676659537</v>
      </c>
      <c r="P17" s="41">
        <f>'[2]Munka1'!I175</f>
        <v>3762</v>
      </c>
      <c r="Q17" s="41">
        <f>'[2]Munka1'!J142</f>
        <v>3736</v>
      </c>
    </row>
    <row r="18" spans="1:17" s="5" customFormat="1" ht="12.75">
      <c r="A18" s="4" t="s">
        <v>10</v>
      </c>
      <c r="B18" s="36">
        <f>'[2]Munka1'!J176</f>
        <v>4766</v>
      </c>
      <c r="C18" s="36">
        <f t="shared" si="0"/>
        <v>-81</v>
      </c>
      <c r="D18" s="37">
        <f t="shared" si="1"/>
        <v>-1.6711367856405985</v>
      </c>
      <c r="E18" s="36">
        <f t="shared" si="2"/>
        <v>268</v>
      </c>
      <c r="F18" s="37">
        <f t="shared" si="3"/>
        <v>5.958203646064916</v>
      </c>
      <c r="G18" s="1"/>
      <c r="H18" s="1"/>
      <c r="I18" s="1"/>
      <c r="J18" s="1"/>
      <c r="K18" s="1"/>
      <c r="L18" s="1"/>
      <c r="M18" s="1"/>
      <c r="N18" s="1"/>
      <c r="O18" s="1"/>
      <c r="P18" s="42">
        <f>'[2]Munka1'!I176</f>
        <v>4847</v>
      </c>
      <c r="Q18" s="42">
        <f>'[2]Munka1'!J143</f>
        <v>4498</v>
      </c>
    </row>
    <row r="19" spans="1:17" ht="12.75">
      <c r="A19" s="6" t="s">
        <v>11</v>
      </c>
      <c r="B19" s="39">
        <f>'[2]Munka1'!J177</f>
        <v>4121</v>
      </c>
      <c r="C19" s="39">
        <f t="shared" si="0"/>
        <v>-376</v>
      </c>
      <c r="D19" s="40">
        <f t="shared" si="1"/>
        <v>-8.361129641983538</v>
      </c>
      <c r="E19" s="39">
        <f t="shared" si="2"/>
        <v>150</v>
      </c>
      <c r="F19" s="40">
        <f t="shared" si="3"/>
        <v>3.777386048854197</v>
      </c>
      <c r="P19" s="41">
        <f>'[2]Munka1'!I177</f>
        <v>4497</v>
      </c>
      <c r="Q19" s="41">
        <f>'[2]Munka1'!J144</f>
        <v>3971</v>
      </c>
    </row>
    <row r="20" spans="1:17" s="5" customFormat="1" ht="12.75">
      <c r="A20" s="4" t="s">
        <v>12</v>
      </c>
      <c r="B20" s="36">
        <f>'[2]Munka1'!J178</f>
        <v>2659</v>
      </c>
      <c r="C20" s="36">
        <f t="shared" si="0"/>
        <v>-107</v>
      </c>
      <c r="D20" s="37">
        <f t="shared" si="1"/>
        <v>-3.868402024584242</v>
      </c>
      <c r="E20" s="36">
        <f t="shared" si="2"/>
        <v>253</v>
      </c>
      <c r="F20" s="37">
        <f t="shared" si="3"/>
        <v>10.515378221113878</v>
      </c>
      <c r="G20" s="1"/>
      <c r="H20" s="1"/>
      <c r="I20" s="1"/>
      <c r="J20" s="1"/>
      <c r="K20" s="1"/>
      <c r="L20" s="1"/>
      <c r="M20" s="1"/>
      <c r="N20" s="1"/>
      <c r="O20" s="1"/>
      <c r="P20" s="42">
        <f>'[2]Munka1'!I178</f>
        <v>2766</v>
      </c>
      <c r="Q20" s="42">
        <f>'[2]Munka1'!J145</f>
        <v>2406</v>
      </c>
    </row>
    <row r="21" spans="1:17" ht="12.75">
      <c r="A21" s="6" t="s">
        <v>13</v>
      </c>
      <c r="B21" s="39">
        <f>'[2]Munka1'!J179</f>
        <v>1260</v>
      </c>
      <c r="C21" s="39">
        <f t="shared" si="0"/>
        <v>21</v>
      </c>
      <c r="D21" s="40">
        <f t="shared" si="1"/>
        <v>1.6949152542372872</v>
      </c>
      <c r="E21" s="39">
        <f t="shared" si="2"/>
        <v>26</v>
      </c>
      <c r="F21" s="40">
        <f t="shared" si="3"/>
        <v>2.1069692058346874</v>
      </c>
      <c r="P21" s="41">
        <f>'[2]Munka1'!I179</f>
        <v>1239</v>
      </c>
      <c r="Q21" s="41">
        <f>'[2]Munka1'!J146</f>
        <v>1234</v>
      </c>
    </row>
    <row r="22" spans="1:17" s="5" customFormat="1" ht="12.75">
      <c r="A22" s="4" t="s">
        <v>14</v>
      </c>
      <c r="B22" s="36">
        <f>'[2]Munka1'!J180</f>
        <v>996</v>
      </c>
      <c r="C22" s="36">
        <f t="shared" si="0"/>
        <v>-86</v>
      </c>
      <c r="D22" s="37">
        <f t="shared" si="1"/>
        <v>-7.94824399260628</v>
      </c>
      <c r="E22" s="36">
        <f t="shared" si="2"/>
        <v>-200</v>
      </c>
      <c r="F22" s="37">
        <f t="shared" si="3"/>
        <v>-16.722408026755858</v>
      </c>
      <c r="G22" s="1"/>
      <c r="H22" s="1"/>
      <c r="I22" s="1"/>
      <c r="J22" s="1"/>
      <c r="K22" s="1"/>
      <c r="L22" s="1"/>
      <c r="M22" s="1"/>
      <c r="N22" s="1"/>
      <c r="O22" s="1"/>
      <c r="P22" s="42">
        <f>'[2]Munka1'!I180</f>
        <v>1082</v>
      </c>
      <c r="Q22" s="42">
        <f>'[2]Munka1'!J147</f>
        <v>1196</v>
      </c>
    </row>
    <row r="23" spans="1:17" ht="12.75">
      <c r="A23" s="6" t="s">
        <v>15</v>
      </c>
      <c r="B23" s="39">
        <f>'[2]Munka1'!J181</f>
        <v>1209</v>
      </c>
      <c r="C23" s="39">
        <f t="shared" si="0"/>
        <v>-65</v>
      </c>
      <c r="D23" s="40">
        <f t="shared" si="1"/>
        <v>-5.102040816326522</v>
      </c>
      <c r="E23" s="39">
        <f t="shared" si="2"/>
        <v>-143</v>
      </c>
      <c r="F23" s="40">
        <f t="shared" si="3"/>
        <v>-10.576923076923066</v>
      </c>
      <c r="P23" s="41">
        <f>'[2]Munka1'!I181</f>
        <v>1274</v>
      </c>
      <c r="Q23" s="41">
        <f>'[2]Munka1'!J148</f>
        <v>1352</v>
      </c>
    </row>
    <row r="24" spans="1:17" s="5" customFormat="1" ht="12.75">
      <c r="A24" s="4" t="s">
        <v>16</v>
      </c>
      <c r="B24" s="36">
        <f>'[2]Munka1'!J182</f>
        <v>1711</v>
      </c>
      <c r="C24" s="36">
        <f t="shared" si="0"/>
        <v>-138</v>
      </c>
      <c r="D24" s="37">
        <f t="shared" si="1"/>
        <v>-7.463493780421842</v>
      </c>
      <c r="E24" s="36">
        <f t="shared" si="2"/>
        <v>77</v>
      </c>
      <c r="F24" s="37">
        <f t="shared" si="3"/>
        <v>4.712362301101592</v>
      </c>
      <c r="G24" s="1"/>
      <c r="H24" s="1"/>
      <c r="I24" s="1"/>
      <c r="J24" s="1"/>
      <c r="K24" s="1"/>
      <c r="L24" s="1"/>
      <c r="M24" s="1"/>
      <c r="N24" s="1"/>
      <c r="O24" s="1"/>
      <c r="P24" s="42">
        <f>'[2]Munka1'!I182</f>
        <v>1849</v>
      </c>
      <c r="Q24" s="42">
        <f>'[2]Munka1'!J149</f>
        <v>1634</v>
      </c>
    </row>
    <row r="25" spans="1:17" s="1" customFormat="1" ht="24.75" customHeight="1">
      <c r="A25" s="43" t="s">
        <v>17</v>
      </c>
      <c r="B25" s="44">
        <f>SUM(B10:B24)</f>
        <v>63444</v>
      </c>
      <c r="C25" s="44">
        <f t="shared" si="0"/>
        <v>-2021</v>
      </c>
      <c r="D25" s="45">
        <f t="shared" si="1"/>
        <v>-3.0871458031008956</v>
      </c>
      <c r="E25" s="44">
        <f t="shared" si="2"/>
        <v>-613</v>
      </c>
      <c r="F25" s="45">
        <f t="shared" si="3"/>
        <v>-0.9569602073153618</v>
      </c>
      <c r="P25" s="46">
        <f>SUM(P10:P24)</f>
        <v>65465</v>
      </c>
      <c r="Q25" s="46">
        <f>SUM(Q10:Q24)</f>
        <v>64057</v>
      </c>
    </row>
    <row r="26" spans="1:15" s="5" customFormat="1" ht="29.25" customHeight="1">
      <c r="A26" s="117" t="s">
        <v>24</v>
      </c>
      <c r="B26" s="117"/>
      <c r="C26" s="117"/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'[2]Munka1'!J184</f>
        <v>5947</v>
      </c>
      <c r="C27" s="39">
        <f>B27-P27</f>
        <v>-297</v>
      </c>
      <c r="D27" s="40">
        <f>B27/P27*100-100</f>
        <v>-4.7565663036515105</v>
      </c>
      <c r="E27" s="39">
        <f>B27-Q27</f>
        <v>-273</v>
      </c>
      <c r="F27" s="40">
        <f>B27/Q27*100-100</f>
        <v>-4.3890675241157595</v>
      </c>
      <c r="P27" s="47">
        <f>'[2]Munka1'!I184</f>
        <v>6244</v>
      </c>
      <c r="Q27" s="47">
        <f>'[2]Munka1'!J151</f>
        <v>6220</v>
      </c>
    </row>
    <row r="28" spans="1:17" s="5" customFormat="1" ht="12.75">
      <c r="A28" s="4" t="s">
        <v>19</v>
      </c>
      <c r="B28" s="36">
        <f>'[2]Munka1'!J185</f>
        <v>3703</v>
      </c>
      <c r="C28" s="36">
        <f aca="true" t="shared" si="4" ref="C28:C33">B28-P28</f>
        <v>-85</v>
      </c>
      <c r="D28" s="37">
        <f aca="true" t="shared" si="5" ref="D28:D33">B28/P28*100-100</f>
        <v>-2.24392819429778</v>
      </c>
      <c r="E28" s="36">
        <f aca="true" t="shared" si="6" ref="E28:E33">B28-Q28</f>
        <v>-445</v>
      </c>
      <c r="F28" s="37">
        <f aca="true" t="shared" si="7" ref="F28:F33">B28/Q28*100-100</f>
        <v>-10.728061716489876</v>
      </c>
      <c r="G28" s="1"/>
      <c r="H28" s="1"/>
      <c r="I28" s="1"/>
      <c r="J28" s="1"/>
      <c r="K28" s="1"/>
      <c r="L28" s="1"/>
      <c r="M28" s="1"/>
      <c r="N28" s="1"/>
      <c r="O28" s="1"/>
      <c r="P28" s="48">
        <f>'[2]Munka1'!I185</f>
        <v>3788</v>
      </c>
      <c r="Q28" s="48">
        <f>'[2]Munka1'!J152</f>
        <v>4148</v>
      </c>
    </row>
    <row r="29" spans="1:17" ht="12.75">
      <c r="A29" s="6" t="s">
        <v>20</v>
      </c>
      <c r="B29" s="39">
        <f>'[2]Munka1'!J186</f>
        <v>2561</v>
      </c>
      <c r="C29" s="39">
        <f t="shared" si="4"/>
        <v>-189</v>
      </c>
      <c r="D29" s="40">
        <f t="shared" si="5"/>
        <v>-6.872727272727275</v>
      </c>
      <c r="E29" s="39">
        <f t="shared" si="6"/>
        <v>28</v>
      </c>
      <c r="F29" s="40">
        <f t="shared" si="7"/>
        <v>1.105408606395585</v>
      </c>
      <c r="P29" s="47">
        <f>'[2]Munka1'!I186</f>
        <v>2750</v>
      </c>
      <c r="Q29" s="47">
        <f>'[2]Munka1'!J153</f>
        <v>2533</v>
      </c>
    </row>
    <row r="30" spans="1:17" s="5" customFormat="1" ht="12.75">
      <c r="A30" s="4" t="s">
        <v>21</v>
      </c>
      <c r="B30" s="36">
        <f>'[2]Munka1'!J187</f>
        <v>3528</v>
      </c>
      <c r="C30" s="36">
        <f t="shared" si="4"/>
        <v>-212</v>
      </c>
      <c r="D30" s="37">
        <f t="shared" si="5"/>
        <v>-5.6684491978609515</v>
      </c>
      <c r="E30" s="36">
        <f t="shared" si="6"/>
        <v>261</v>
      </c>
      <c r="F30" s="37">
        <f t="shared" si="7"/>
        <v>7.988980716253451</v>
      </c>
      <c r="G30" s="1"/>
      <c r="H30" s="1"/>
      <c r="I30" s="1"/>
      <c r="J30" s="1"/>
      <c r="K30" s="1"/>
      <c r="L30" s="1"/>
      <c r="M30" s="1"/>
      <c r="N30" s="1"/>
      <c r="O30" s="1"/>
      <c r="P30" s="48">
        <f>'[2]Munka1'!I187</f>
        <v>3740</v>
      </c>
      <c r="Q30" s="48">
        <f>'[2]Munka1'!J154</f>
        <v>3267</v>
      </c>
    </row>
    <row r="31" spans="1:17" ht="12.75">
      <c r="A31" s="6" t="s">
        <v>22</v>
      </c>
      <c r="B31" s="39">
        <f>'[2]Munka1'!J188</f>
        <v>2299</v>
      </c>
      <c r="C31" s="39">
        <f t="shared" si="4"/>
        <v>-103</v>
      </c>
      <c r="D31" s="40">
        <f t="shared" si="5"/>
        <v>-4.288093255620311</v>
      </c>
      <c r="E31" s="39">
        <f t="shared" si="6"/>
        <v>-28</v>
      </c>
      <c r="F31" s="40">
        <f t="shared" si="7"/>
        <v>-1.2032660077352801</v>
      </c>
      <c r="P31" s="47">
        <f>'[2]Munka1'!I188</f>
        <v>2402</v>
      </c>
      <c r="Q31" s="47">
        <f>'[2]Munka1'!J155</f>
        <v>2327</v>
      </c>
    </row>
    <row r="32" spans="1:17" s="5" customFormat="1" ht="12.75">
      <c r="A32" s="4" t="s">
        <v>23</v>
      </c>
      <c r="B32" s="36">
        <f>'[2]Munka1'!J189</f>
        <v>1104</v>
      </c>
      <c r="C32" s="36">
        <f t="shared" si="4"/>
        <v>-19</v>
      </c>
      <c r="D32" s="37">
        <f t="shared" si="5"/>
        <v>-1.6918967052537823</v>
      </c>
      <c r="E32" s="36">
        <f t="shared" si="6"/>
        <v>-56</v>
      </c>
      <c r="F32" s="37">
        <f t="shared" si="7"/>
        <v>-4.827586206896555</v>
      </c>
      <c r="G32" s="1"/>
      <c r="H32" s="1"/>
      <c r="I32" s="1"/>
      <c r="J32" s="1"/>
      <c r="K32" s="1"/>
      <c r="L32" s="1"/>
      <c r="M32" s="1"/>
      <c r="N32" s="1"/>
      <c r="O32" s="1"/>
      <c r="P32" s="48">
        <f>'[2]Munka1'!I189</f>
        <v>1123</v>
      </c>
      <c r="Q32" s="48">
        <f>'[2]Munka1'!J156</f>
        <v>1160</v>
      </c>
    </row>
    <row r="33" spans="1:17" s="1" customFormat="1" ht="12.75">
      <c r="A33" s="43" t="s">
        <v>24</v>
      </c>
      <c r="B33" s="44">
        <f>SUM(B27:B32)</f>
        <v>19142</v>
      </c>
      <c r="C33" s="44">
        <f t="shared" si="4"/>
        <v>-905</v>
      </c>
      <c r="D33" s="45">
        <f t="shared" si="5"/>
        <v>-4.514391180725298</v>
      </c>
      <c r="E33" s="44">
        <f t="shared" si="6"/>
        <v>-513</v>
      </c>
      <c r="F33" s="45">
        <f t="shared" si="7"/>
        <v>-2.6100228949376856</v>
      </c>
      <c r="P33" s="49">
        <f>'[2]Munka1'!I190</f>
        <v>20047</v>
      </c>
      <c r="Q33" s="49">
        <f>SUM(Q27:Q32)</f>
        <v>19655</v>
      </c>
    </row>
    <row r="34" spans="1:15" s="5" customFormat="1" ht="27.75" customHeight="1">
      <c r="A34" s="117" t="s">
        <v>31</v>
      </c>
      <c r="B34" s="117"/>
      <c r="C34" s="117"/>
      <c r="D34" s="117"/>
      <c r="E34" s="117"/>
      <c r="F34" s="117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'[2]Munka1'!J191</f>
        <v>6638</v>
      </c>
      <c r="C35" s="39">
        <f>B35-P35</f>
        <v>-160</v>
      </c>
      <c r="D35" s="40">
        <f>B35/P35*100-100</f>
        <v>-2.353633421594594</v>
      </c>
      <c r="E35" s="39">
        <f>B35-Q35</f>
        <v>-346</v>
      </c>
      <c r="F35" s="40">
        <f>B35/Q35*100-100</f>
        <v>-4.95418098510882</v>
      </c>
      <c r="P35" s="47">
        <f>'[2]Munka1'!I191</f>
        <v>6798</v>
      </c>
      <c r="Q35" s="47">
        <f>'[2]Munka1'!J158</f>
        <v>6984</v>
      </c>
    </row>
    <row r="36" spans="1:17" s="5" customFormat="1" ht="12.75">
      <c r="A36" s="4" t="s">
        <v>26</v>
      </c>
      <c r="B36" s="36">
        <f>'[2]Munka1'!J192</f>
        <v>2913</v>
      </c>
      <c r="C36" s="36">
        <f aca="true" t="shared" si="8" ref="C36:C41">B36-P36</f>
        <v>9</v>
      </c>
      <c r="D36" s="37">
        <f aca="true" t="shared" si="9" ref="D36:D41">B36/P36*100-100</f>
        <v>0.30991735537189413</v>
      </c>
      <c r="E36" s="36">
        <f aca="true" t="shared" si="10" ref="E36:E41">B36-Q36</f>
        <v>124</v>
      </c>
      <c r="F36" s="37">
        <f aca="true" t="shared" si="11" ref="F36:F41">B36/Q36*100-100</f>
        <v>4.446038006453932</v>
      </c>
      <c r="G36" s="1"/>
      <c r="H36" s="1"/>
      <c r="I36" s="1"/>
      <c r="J36" s="1"/>
      <c r="K36" s="1"/>
      <c r="L36" s="1"/>
      <c r="M36" s="1"/>
      <c r="N36" s="1"/>
      <c r="O36" s="1"/>
      <c r="P36" s="48">
        <f>'[2]Munka1'!I192</f>
        <v>2904</v>
      </c>
      <c r="Q36" s="48">
        <f>'[2]Munka1'!J159</f>
        <v>2789</v>
      </c>
    </row>
    <row r="37" spans="1:17" ht="12.75">
      <c r="A37" s="6" t="s">
        <v>27</v>
      </c>
      <c r="B37" s="39">
        <f>'[2]Munka1'!J193</f>
        <v>2559</v>
      </c>
      <c r="C37" s="39">
        <f t="shared" si="8"/>
        <v>-38</v>
      </c>
      <c r="D37" s="40">
        <f t="shared" si="9"/>
        <v>-1.4632268001540325</v>
      </c>
      <c r="E37" s="39">
        <f t="shared" si="10"/>
        <v>66</v>
      </c>
      <c r="F37" s="40">
        <f t="shared" si="11"/>
        <v>2.6474127557160045</v>
      </c>
      <c r="P37" s="47">
        <f>'[2]Munka1'!I193</f>
        <v>2597</v>
      </c>
      <c r="Q37" s="47">
        <f>'[2]Munka1'!J160</f>
        <v>2493</v>
      </c>
    </row>
    <row r="38" spans="1:17" s="5" customFormat="1" ht="12.75">
      <c r="A38" s="4" t="s">
        <v>28</v>
      </c>
      <c r="B38" s="36">
        <f>'[2]Munka1'!J194</f>
        <v>2193</v>
      </c>
      <c r="C38" s="36">
        <f t="shared" si="8"/>
        <v>-77</v>
      </c>
      <c r="D38" s="37">
        <f t="shared" si="9"/>
        <v>-3.3920704845814953</v>
      </c>
      <c r="E38" s="36">
        <f t="shared" si="10"/>
        <v>160</v>
      </c>
      <c r="F38" s="37">
        <f t="shared" si="11"/>
        <v>7.870142646335452</v>
      </c>
      <c r="G38" s="1"/>
      <c r="H38" s="1"/>
      <c r="I38" s="1"/>
      <c r="J38" s="1"/>
      <c r="K38" s="1"/>
      <c r="L38" s="1"/>
      <c r="M38" s="1"/>
      <c r="N38" s="1"/>
      <c r="O38" s="1"/>
      <c r="P38" s="48">
        <f>'[2]Munka1'!I194</f>
        <v>2270</v>
      </c>
      <c r="Q38" s="48">
        <f>'[2]Munka1'!J161</f>
        <v>2033</v>
      </c>
    </row>
    <row r="39" spans="1:17" ht="12.75">
      <c r="A39" s="6" t="s">
        <v>29</v>
      </c>
      <c r="B39" s="39">
        <f>'[2]Munka1'!J195</f>
        <v>2368</v>
      </c>
      <c r="C39" s="39">
        <f t="shared" si="8"/>
        <v>-191</v>
      </c>
      <c r="D39" s="40">
        <f t="shared" si="9"/>
        <v>-7.463853067604532</v>
      </c>
      <c r="E39" s="39">
        <f t="shared" si="10"/>
        <v>-56</v>
      </c>
      <c r="F39" s="40">
        <f t="shared" si="11"/>
        <v>-2.310231023102304</v>
      </c>
      <c r="P39" s="47">
        <f>'[2]Munka1'!I195</f>
        <v>2559</v>
      </c>
      <c r="Q39" s="47">
        <f>'[2]Munka1'!J162</f>
        <v>2424</v>
      </c>
    </row>
    <row r="40" spans="1:17" s="5" customFormat="1" ht="12.75">
      <c r="A40" s="4" t="s">
        <v>30</v>
      </c>
      <c r="B40" s="36">
        <f>'[2]Munka1'!J196</f>
        <v>1631</v>
      </c>
      <c r="C40" s="36">
        <f t="shared" si="8"/>
        <v>16</v>
      </c>
      <c r="D40" s="37">
        <f t="shared" si="9"/>
        <v>0.990712074303417</v>
      </c>
      <c r="E40" s="36">
        <f t="shared" si="10"/>
        <v>175</v>
      </c>
      <c r="F40" s="37">
        <f t="shared" si="11"/>
        <v>12.019230769230774</v>
      </c>
      <c r="G40" s="1"/>
      <c r="H40" s="1"/>
      <c r="I40" s="1"/>
      <c r="J40" s="1"/>
      <c r="K40" s="1"/>
      <c r="L40" s="1"/>
      <c r="M40" s="1"/>
      <c r="N40" s="1"/>
      <c r="O40" s="1"/>
      <c r="P40" s="48">
        <f>'[2]Munka1'!I196</f>
        <v>1615</v>
      </c>
      <c r="Q40" s="48">
        <f>'[2]Munka1'!J163</f>
        <v>1456</v>
      </c>
    </row>
    <row r="41" spans="1:17" s="1" customFormat="1" ht="12.75">
      <c r="A41" s="43" t="s">
        <v>31</v>
      </c>
      <c r="B41" s="44">
        <f>SUM(B35:B40)</f>
        <v>18302</v>
      </c>
      <c r="C41" s="44">
        <f t="shared" si="8"/>
        <v>-441</v>
      </c>
      <c r="D41" s="45">
        <f t="shared" si="9"/>
        <v>-2.3528784079389595</v>
      </c>
      <c r="E41" s="44">
        <f t="shared" si="10"/>
        <v>123</v>
      </c>
      <c r="F41" s="45">
        <f t="shared" si="11"/>
        <v>0.6766048737554229</v>
      </c>
      <c r="P41" s="49">
        <f>SUM(P35:P40)</f>
        <v>18743</v>
      </c>
      <c r="Q41" s="49">
        <f>SUM(Q35:Q40)</f>
        <v>18179</v>
      </c>
    </row>
    <row r="42" spans="1:17" s="55" customFormat="1" ht="25.5">
      <c r="A42" s="50" t="s">
        <v>32</v>
      </c>
      <c r="B42" s="51">
        <f>B41+B33+B25</f>
        <v>100888</v>
      </c>
      <c r="C42" s="51">
        <f>B42-P42</f>
        <v>-3367</v>
      </c>
      <c r="D42" s="52">
        <f>B42/P42*100-100</f>
        <v>-3.2295813150448396</v>
      </c>
      <c r="E42" s="51">
        <f>B42-Q42</f>
        <v>-1003</v>
      </c>
      <c r="F42" s="52">
        <f>B42/Q42*100-100</f>
        <v>-0.9843852744599673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104255</v>
      </c>
      <c r="Q42" s="54">
        <f>Q41+Q33+Q25</f>
        <v>101891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A4" sqref="A4"/>
      <selection pane="topRight" activeCell="M26" sqref="M26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124" t="s">
        <v>42</v>
      </c>
      <c r="B1" s="124"/>
      <c r="C1" s="124"/>
      <c r="D1" s="124"/>
      <c r="E1" s="124"/>
      <c r="F1" s="124"/>
    </row>
    <row r="2" spans="1:6" ht="12.75">
      <c r="A2" s="124" t="s">
        <v>73</v>
      </c>
      <c r="B2" s="124"/>
      <c r="C2" s="124"/>
      <c r="D2" s="124"/>
      <c r="E2" s="124"/>
      <c r="F2" s="124"/>
    </row>
    <row r="3" spans="1:6" ht="12.75">
      <c r="A3" s="125" t="s">
        <v>113</v>
      </c>
      <c r="B3" s="125"/>
      <c r="C3" s="125"/>
      <c r="D3" s="125"/>
      <c r="E3" s="125"/>
      <c r="F3" s="125"/>
    </row>
    <row r="4" spans="2:6" ht="12.75">
      <c r="B4" s="33"/>
      <c r="C4" s="3"/>
      <c r="D4" s="34"/>
      <c r="E4" s="34"/>
      <c r="F4" s="34"/>
    </row>
    <row r="5" spans="1:6" ht="12.75">
      <c r="A5" s="123" t="s">
        <v>34</v>
      </c>
      <c r="B5" s="118" t="s">
        <v>77</v>
      </c>
      <c r="C5" s="119"/>
      <c r="D5" s="119"/>
      <c r="E5" s="119"/>
      <c r="F5" s="120"/>
    </row>
    <row r="6" spans="1:6" ht="12.75">
      <c r="A6" s="123"/>
      <c r="B6" s="121" t="s">
        <v>1</v>
      </c>
      <c r="C6" s="126" t="s">
        <v>33</v>
      </c>
      <c r="D6" s="114"/>
      <c r="E6" s="114"/>
      <c r="F6" s="115"/>
    </row>
    <row r="7" spans="1:6" ht="33" customHeight="1">
      <c r="A7" s="123"/>
      <c r="B7" s="122"/>
      <c r="C7" s="123" t="s">
        <v>38</v>
      </c>
      <c r="D7" s="123"/>
      <c r="E7" s="123" t="s">
        <v>37</v>
      </c>
      <c r="F7" s="123"/>
    </row>
    <row r="8" spans="1:6" ht="12.75">
      <c r="A8" s="123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16" t="s">
        <v>17</v>
      </c>
      <c r="B9" s="116"/>
      <c r="C9" s="116"/>
      <c r="D9" s="116"/>
      <c r="E9" s="116"/>
      <c r="F9" s="116"/>
      <c r="P9" s="2" t="s">
        <v>68</v>
      </c>
      <c r="Q9" s="2" t="s">
        <v>41</v>
      </c>
    </row>
    <row r="10" spans="1:17" s="5" customFormat="1" ht="12.75">
      <c r="A10" s="4" t="s">
        <v>2</v>
      </c>
      <c r="B10" s="36">
        <f>'[3]kirendeltségek'!J169</f>
        <v>1969</v>
      </c>
      <c r="C10" s="36">
        <f aca="true" t="shared" si="0" ref="C10:C25">B10-P10</f>
        <v>-9</v>
      </c>
      <c r="D10" s="37">
        <f aca="true" t="shared" si="1" ref="D10:D25">B10/P10*100-100</f>
        <v>-0.45500505561172133</v>
      </c>
      <c r="E10" s="36">
        <f aca="true" t="shared" si="2" ref="E10:E25">B10-Q10</f>
        <v>-60</v>
      </c>
      <c r="F10" s="37">
        <f aca="true" t="shared" si="3" ref="F10:F25">B10/Q10*100-100</f>
        <v>-2.9571217348447476</v>
      </c>
      <c r="G10" s="1"/>
      <c r="H10" s="1"/>
      <c r="I10" s="1"/>
      <c r="J10" s="1"/>
      <c r="K10" s="1"/>
      <c r="L10" s="1"/>
      <c r="M10" s="1"/>
      <c r="N10" s="1"/>
      <c r="O10" s="1"/>
      <c r="P10" s="38">
        <f>'[3]kirendeltségek'!I169</f>
        <v>1978</v>
      </c>
      <c r="Q10" s="38">
        <f>'[3]kirendeltségek'!J135</f>
        <v>2029</v>
      </c>
    </row>
    <row r="11" spans="1:17" ht="12.75">
      <c r="A11" s="6" t="s">
        <v>3</v>
      </c>
      <c r="B11" s="39">
        <f>'[3]kirendeltségek'!J170</f>
        <v>454</v>
      </c>
      <c r="C11" s="39">
        <f t="shared" si="0"/>
        <v>3</v>
      </c>
      <c r="D11" s="40">
        <f t="shared" si="1"/>
        <v>0.6651884700665107</v>
      </c>
      <c r="E11" s="39">
        <f t="shared" si="2"/>
        <v>33</v>
      </c>
      <c r="F11" s="40">
        <f t="shared" si="3"/>
        <v>7.838479809976249</v>
      </c>
      <c r="P11" s="41">
        <f>'[3]kirendeltségek'!I170</f>
        <v>451</v>
      </c>
      <c r="Q11" s="41">
        <f>'[3]kirendeltségek'!J136</f>
        <v>421</v>
      </c>
    </row>
    <row r="12" spans="1:17" s="5" customFormat="1" ht="12.75">
      <c r="A12" s="4" t="s">
        <v>4</v>
      </c>
      <c r="B12" s="36">
        <f>'[3]kirendeltségek'!J171</f>
        <v>976</v>
      </c>
      <c r="C12" s="36">
        <f t="shared" si="0"/>
        <v>-38</v>
      </c>
      <c r="D12" s="37">
        <f t="shared" si="1"/>
        <v>-3.7475345167652847</v>
      </c>
      <c r="E12" s="36">
        <f t="shared" si="2"/>
        <v>-26</v>
      </c>
      <c r="F12" s="37">
        <f t="shared" si="3"/>
        <v>-2.5948103792415225</v>
      </c>
      <c r="G12" s="1"/>
      <c r="H12" s="1"/>
      <c r="I12" s="1"/>
      <c r="J12" s="1"/>
      <c r="K12" s="1"/>
      <c r="L12" s="1"/>
      <c r="M12" s="1"/>
      <c r="N12" s="1"/>
      <c r="O12" s="1"/>
      <c r="P12" s="42">
        <f>'[3]kirendeltségek'!I171</f>
        <v>1014</v>
      </c>
      <c r="Q12" s="42">
        <f>'[3]kirendeltségek'!J137</f>
        <v>1002</v>
      </c>
    </row>
    <row r="13" spans="1:17" ht="12.75">
      <c r="A13" s="6" t="s">
        <v>5</v>
      </c>
      <c r="B13" s="39">
        <f>'[3]kirendeltségek'!J172</f>
        <v>226</v>
      </c>
      <c r="C13" s="39">
        <f t="shared" si="0"/>
        <v>2</v>
      </c>
      <c r="D13" s="40">
        <f t="shared" si="1"/>
        <v>0.8928571428571388</v>
      </c>
      <c r="E13" s="39">
        <f t="shared" si="2"/>
        <v>12</v>
      </c>
      <c r="F13" s="40">
        <f t="shared" si="3"/>
        <v>5.607476635514018</v>
      </c>
      <c r="P13" s="41">
        <f>'[3]kirendeltségek'!I172</f>
        <v>224</v>
      </c>
      <c r="Q13" s="41">
        <f>'[3]kirendeltségek'!J138</f>
        <v>214</v>
      </c>
    </row>
    <row r="14" spans="1:17" s="5" customFormat="1" ht="12.75">
      <c r="A14" s="4" t="s">
        <v>6</v>
      </c>
      <c r="B14" s="36">
        <f>'[3]kirendeltségek'!J173</f>
        <v>419</v>
      </c>
      <c r="C14" s="36">
        <f t="shared" si="0"/>
        <v>20</v>
      </c>
      <c r="D14" s="37">
        <f t="shared" si="1"/>
        <v>5.012531328320804</v>
      </c>
      <c r="E14" s="36">
        <f t="shared" si="2"/>
        <v>20</v>
      </c>
      <c r="F14" s="37">
        <f t="shared" si="3"/>
        <v>5.012531328320804</v>
      </c>
      <c r="G14" s="1"/>
      <c r="H14" s="1"/>
      <c r="I14" s="1"/>
      <c r="J14" s="1"/>
      <c r="K14" s="1"/>
      <c r="L14" s="1"/>
      <c r="M14" s="1"/>
      <c r="N14" s="1"/>
      <c r="O14" s="1"/>
      <c r="P14" s="42">
        <f>'[3]kirendeltségek'!I173</f>
        <v>399</v>
      </c>
      <c r="Q14" s="42">
        <f>'[3]kirendeltségek'!J139</f>
        <v>399</v>
      </c>
    </row>
    <row r="15" spans="1:17" ht="12.75">
      <c r="A15" s="6" t="s">
        <v>7</v>
      </c>
      <c r="B15" s="39">
        <f>'[3]kirendeltségek'!J174</f>
        <v>814</v>
      </c>
      <c r="C15" s="39">
        <f t="shared" si="0"/>
        <v>-39</v>
      </c>
      <c r="D15" s="40">
        <f t="shared" si="1"/>
        <v>-4.572098475967181</v>
      </c>
      <c r="E15" s="39">
        <f t="shared" si="2"/>
        <v>-33</v>
      </c>
      <c r="F15" s="40">
        <f t="shared" si="3"/>
        <v>-3.896103896103895</v>
      </c>
      <c r="P15" s="41">
        <f>'[3]kirendeltségek'!I174</f>
        <v>853</v>
      </c>
      <c r="Q15" s="41">
        <f>'[3]kirendeltségek'!J140</f>
        <v>847</v>
      </c>
    </row>
    <row r="16" spans="1:17" s="5" customFormat="1" ht="12.75">
      <c r="A16" s="4" t="s">
        <v>8</v>
      </c>
      <c r="B16" s="36">
        <f>'[3]kirendeltségek'!J175</f>
        <v>317</v>
      </c>
      <c r="C16" s="36">
        <f t="shared" si="0"/>
        <v>-46</v>
      </c>
      <c r="D16" s="37">
        <f t="shared" si="1"/>
        <v>-12.672176308539946</v>
      </c>
      <c r="E16" s="36">
        <f t="shared" si="2"/>
        <v>-26</v>
      </c>
      <c r="F16" s="37">
        <f t="shared" si="3"/>
        <v>-7.580174927113703</v>
      </c>
      <c r="G16" s="1"/>
      <c r="H16" s="1"/>
      <c r="I16" s="1"/>
      <c r="J16" s="1"/>
      <c r="K16" s="1"/>
      <c r="L16" s="1"/>
      <c r="M16" s="1"/>
      <c r="N16" s="1"/>
      <c r="O16" s="1"/>
      <c r="P16" s="42">
        <f>'[3]kirendeltségek'!I175</f>
        <v>363</v>
      </c>
      <c r="Q16" s="42">
        <f>'[3]kirendeltségek'!J141</f>
        <v>343</v>
      </c>
    </row>
    <row r="17" spans="1:17" ht="12.75">
      <c r="A17" s="6" t="s">
        <v>9</v>
      </c>
      <c r="B17" s="39">
        <f>'[3]kirendeltségek'!J176</f>
        <v>517</v>
      </c>
      <c r="C17" s="39">
        <f t="shared" si="0"/>
        <v>-23</v>
      </c>
      <c r="D17" s="40">
        <f t="shared" si="1"/>
        <v>-4.259259259259267</v>
      </c>
      <c r="E17" s="39">
        <f t="shared" si="2"/>
        <v>9</v>
      </c>
      <c r="F17" s="40">
        <f t="shared" si="3"/>
        <v>1.7716535433070817</v>
      </c>
      <c r="P17" s="41">
        <f>'[3]kirendeltségek'!I176</f>
        <v>540</v>
      </c>
      <c r="Q17" s="41">
        <f>'[3]kirendeltségek'!J142</f>
        <v>508</v>
      </c>
    </row>
    <row r="18" spans="1:17" s="5" customFormat="1" ht="12.75">
      <c r="A18" s="4" t="s">
        <v>10</v>
      </c>
      <c r="B18" s="36">
        <f>'[3]kirendeltségek'!J177</f>
        <v>666</v>
      </c>
      <c r="C18" s="36">
        <f t="shared" si="0"/>
        <v>-13</v>
      </c>
      <c r="D18" s="37">
        <f t="shared" si="1"/>
        <v>-1.9145802650957364</v>
      </c>
      <c r="E18" s="36">
        <f t="shared" si="2"/>
        <v>51</v>
      </c>
      <c r="F18" s="37">
        <f t="shared" si="3"/>
        <v>8.292682926829272</v>
      </c>
      <c r="G18" s="1"/>
      <c r="H18" s="1"/>
      <c r="I18" s="1"/>
      <c r="J18" s="1"/>
      <c r="K18" s="1"/>
      <c r="L18" s="1"/>
      <c r="M18" s="1"/>
      <c r="N18" s="1"/>
      <c r="O18" s="1"/>
      <c r="P18" s="42">
        <f>'[3]kirendeltségek'!I177</f>
        <v>679</v>
      </c>
      <c r="Q18" s="42">
        <f>'[3]kirendeltségek'!J143</f>
        <v>615</v>
      </c>
    </row>
    <row r="19" spans="1:17" ht="12.75">
      <c r="A19" s="6" t="s">
        <v>11</v>
      </c>
      <c r="B19" s="39">
        <f>'[3]kirendeltségek'!J178</f>
        <v>457</v>
      </c>
      <c r="C19" s="39">
        <f t="shared" si="0"/>
        <v>-73</v>
      </c>
      <c r="D19" s="40">
        <f t="shared" si="1"/>
        <v>-13.773584905660371</v>
      </c>
      <c r="E19" s="39">
        <f t="shared" si="2"/>
        <v>-62</v>
      </c>
      <c r="F19" s="40">
        <f t="shared" si="3"/>
        <v>-11.946050096339107</v>
      </c>
      <c r="P19" s="41">
        <f>'[3]kirendeltségek'!I178</f>
        <v>530</v>
      </c>
      <c r="Q19" s="41">
        <f>'[3]kirendeltségek'!J144</f>
        <v>519</v>
      </c>
    </row>
    <row r="20" spans="1:17" s="5" customFormat="1" ht="12.75">
      <c r="A20" s="4" t="s">
        <v>12</v>
      </c>
      <c r="B20" s="36">
        <f>'[3]kirendeltségek'!J179</f>
        <v>381</v>
      </c>
      <c r="C20" s="36">
        <f t="shared" si="0"/>
        <v>-12</v>
      </c>
      <c r="D20" s="37">
        <f t="shared" si="1"/>
        <v>-3.053435114503827</v>
      </c>
      <c r="E20" s="36">
        <f t="shared" si="2"/>
        <v>73</v>
      </c>
      <c r="F20" s="37">
        <f t="shared" si="3"/>
        <v>23.70129870129871</v>
      </c>
      <c r="G20" s="1"/>
      <c r="H20" s="1"/>
      <c r="I20" s="1"/>
      <c r="J20" s="1"/>
      <c r="K20" s="1"/>
      <c r="L20" s="1"/>
      <c r="M20" s="1"/>
      <c r="N20" s="1"/>
      <c r="O20" s="1"/>
      <c r="P20" s="42">
        <f>'[3]kirendeltségek'!I179</f>
        <v>393</v>
      </c>
      <c r="Q20" s="42">
        <f>'[3]kirendeltségek'!J145</f>
        <v>308</v>
      </c>
    </row>
    <row r="21" spans="1:17" ht="12.75">
      <c r="A21" s="6" t="s">
        <v>13</v>
      </c>
      <c r="B21" s="39">
        <f>'[3]kirendeltségek'!J180</f>
        <v>153</v>
      </c>
      <c r="C21" s="39">
        <f t="shared" si="0"/>
        <v>0</v>
      </c>
      <c r="D21" s="40">
        <f t="shared" si="1"/>
        <v>0</v>
      </c>
      <c r="E21" s="39">
        <f t="shared" si="2"/>
        <v>18</v>
      </c>
      <c r="F21" s="40">
        <f t="shared" si="3"/>
        <v>13.333333333333329</v>
      </c>
      <c r="P21" s="41">
        <f>'[3]kirendeltségek'!I180</f>
        <v>153</v>
      </c>
      <c r="Q21" s="41">
        <f>'[3]kirendeltségek'!J146</f>
        <v>135</v>
      </c>
    </row>
    <row r="22" spans="1:17" s="5" customFormat="1" ht="12.75">
      <c r="A22" s="4" t="s">
        <v>14</v>
      </c>
      <c r="B22" s="36">
        <f>'[3]kirendeltségek'!J181</f>
        <v>162</v>
      </c>
      <c r="C22" s="36">
        <f t="shared" si="0"/>
        <v>-8</v>
      </c>
      <c r="D22" s="37">
        <f t="shared" si="1"/>
        <v>-4.705882352941188</v>
      </c>
      <c r="E22" s="36">
        <f t="shared" si="2"/>
        <v>11</v>
      </c>
      <c r="F22" s="37">
        <f t="shared" si="3"/>
        <v>7.284768211920522</v>
      </c>
      <c r="G22" s="1"/>
      <c r="H22" s="1"/>
      <c r="I22" s="1"/>
      <c r="J22" s="1"/>
      <c r="K22" s="1"/>
      <c r="L22" s="1"/>
      <c r="M22" s="1"/>
      <c r="N22" s="1"/>
      <c r="O22" s="1"/>
      <c r="P22" s="42">
        <f>'[3]kirendeltségek'!I181</f>
        <v>170</v>
      </c>
      <c r="Q22" s="42">
        <f>'[3]kirendeltségek'!J147</f>
        <v>151</v>
      </c>
    </row>
    <row r="23" spans="1:17" ht="12.75">
      <c r="A23" s="6" t="s">
        <v>15</v>
      </c>
      <c r="B23" s="39">
        <f>'[3]kirendeltségek'!J182</f>
        <v>152</v>
      </c>
      <c r="C23" s="39">
        <f t="shared" si="0"/>
        <v>-4</v>
      </c>
      <c r="D23" s="40">
        <f t="shared" si="1"/>
        <v>-2.564102564102569</v>
      </c>
      <c r="E23" s="39">
        <f t="shared" si="2"/>
        <v>-12</v>
      </c>
      <c r="F23" s="40">
        <f t="shared" si="3"/>
        <v>-7.317073170731703</v>
      </c>
      <c r="P23" s="41">
        <f>'[3]kirendeltségek'!I182</f>
        <v>156</v>
      </c>
      <c r="Q23" s="41">
        <f>'[3]kirendeltségek'!J148</f>
        <v>164</v>
      </c>
    </row>
    <row r="24" spans="1:17" s="5" customFormat="1" ht="12.75">
      <c r="A24" s="4" t="s">
        <v>16</v>
      </c>
      <c r="B24" s="36">
        <f>'[3]kirendeltségek'!J183</f>
        <v>216</v>
      </c>
      <c r="C24" s="36">
        <f t="shared" si="0"/>
        <v>-10</v>
      </c>
      <c r="D24" s="37">
        <f t="shared" si="1"/>
        <v>-4.424778761061944</v>
      </c>
      <c r="E24" s="36">
        <f t="shared" si="2"/>
        <v>31</v>
      </c>
      <c r="F24" s="37">
        <f t="shared" si="3"/>
        <v>16.756756756756758</v>
      </c>
      <c r="G24" s="1"/>
      <c r="H24" s="1"/>
      <c r="I24" s="1"/>
      <c r="J24" s="1"/>
      <c r="K24" s="1"/>
      <c r="L24" s="1"/>
      <c r="M24" s="1"/>
      <c r="N24" s="1"/>
      <c r="O24" s="1"/>
      <c r="P24" s="42">
        <f>'[3]kirendeltségek'!I183</f>
        <v>226</v>
      </c>
      <c r="Q24" s="42">
        <f>'[3]kirendeltségek'!J149</f>
        <v>185</v>
      </c>
    </row>
    <row r="25" spans="1:17" s="1" customFormat="1" ht="27" customHeight="1">
      <c r="A25" s="43" t="s">
        <v>17</v>
      </c>
      <c r="B25" s="44">
        <f>SUM(B10:B24)</f>
        <v>7879</v>
      </c>
      <c r="C25" s="44">
        <f t="shared" si="0"/>
        <v>-250</v>
      </c>
      <c r="D25" s="45">
        <f t="shared" si="1"/>
        <v>-3.075409029400916</v>
      </c>
      <c r="E25" s="44">
        <f t="shared" si="2"/>
        <v>39</v>
      </c>
      <c r="F25" s="45">
        <f t="shared" si="3"/>
        <v>0.4974489795918373</v>
      </c>
      <c r="P25" s="46">
        <f>SUM(P10:P24)</f>
        <v>8129</v>
      </c>
      <c r="Q25" s="46">
        <f>SUM(Q10:Q24)</f>
        <v>7840</v>
      </c>
    </row>
    <row r="26" spans="1:15" s="5" customFormat="1" ht="29.25" customHeight="1">
      <c r="A26" s="117" t="s">
        <v>24</v>
      </c>
      <c r="B26" s="117"/>
      <c r="C26" s="117"/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'[3]kirendeltségek'!J185</f>
        <v>578</v>
      </c>
      <c r="C27" s="39">
        <f aca="true" t="shared" si="4" ref="C27:C33">B27-P27</f>
        <v>-8</v>
      </c>
      <c r="D27" s="40">
        <f aca="true" t="shared" si="5" ref="D27:D33">B27/P27*100-100</f>
        <v>-1.3651877133105756</v>
      </c>
      <c r="E27" s="39">
        <f aca="true" t="shared" si="6" ref="E27:E33">B27-Q27</f>
        <v>-42</v>
      </c>
      <c r="F27" s="40">
        <f aca="true" t="shared" si="7" ref="F27:F33">B27/Q27*100-100</f>
        <v>-6.774193548387103</v>
      </c>
      <c r="P27" s="47">
        <f>'[3]kirendeltségek'!I185</f>
        <v>586</v>
      </c>
      <c r="Q27" s="47">
        <f>'[3]kirendeltségek'!J151</f>
        <v>620</v>
      </c>
    </row>
    <row r="28" spans="1:17" s="5" customFormat="1" ht="12.75">
      <c r="A28" s="4" t="s">
        <v>19</v>
      </c>
      <c r="B28" s="36">
        <f>'[3]kirendeltségek'!J186</f>
        <v>376</v>
      </c>
      <c r="C28" s="36">
        <f t="shared" si="4"/>
        <v>-16</v>
      </c>
      <c r="D28" s="37">
        <f t="shared" si="5"/>
        <v>-4.081632653061234</v>
      </c>
      <c r="E28" s="36">
        <f t="shared" si="6"/>
        <v>-102</v>
      </c>
      <c r="F28" s="37">
        <f t="shared" si="7"/>
        <v>-21.338912133891213</v>
      </c>
      <c r="G28" s="1"/>
      <c r="H28" s="1"/>
      <c r="I28" s="1"/>
      <c r="J28" s="1"/>
      <c r="K28" s="1"/>
      <c r="L28" s="1"/>
      <c r="M28" s="1"/>
      <c r="N28" s="1"/>
      <c r="O28" s="1"/>
      <c r="P28" s="48">
        <f>'[3]kirendeltségek'!I186</f>
        <v>392</v>
      </c>
      <c r="Q28" s="48">
        <f>'[3]kirendeltségek'!J152</f>
        <v>478</v>
      </c>
    </row>
    <row r="29" spans="1:17" ht="12.75">
      <c r="A29" s="6" t="s">
        <v>20</v>
      </c>
      <c r="B29" s="39">
        <f>'[3]kirendeltségek'!J187</f>
        <v>213</v>
      </c>
      <c r="C29" s="39">
        <f t="shared" si="4"/>
        <v>-30</v>
      </c>
      <c r="D29" s="40">
        <f t="shared" si="5"/>
        <v>-12.345679012345684</v>
      </c>
      <c r="E29" s="39">
        <f t="shared" si="6"/>
        <v>16</v>
      </c>
      <c r="F29" s="40">
        <f t="shared" si="7"/>
        <v>8.121827411167516</v>
      </c>
      <c r="P29" s="47">
        <f>'[3]kirendeltségek'!I187</f>
        <v>243</v>
      </c>
      <c r="Q29" s="47">
        <f>'[3]kirendeltségek'!J153</f>
        <v>197</v>
      </c>
    </row>
    <row r="30" spans="1:17" s="5" customFormat="1" ht="12.75">
      <c r="A30" s="4" t="s">
        <v>21</v>
      </c>
      <c r="B30" s="36">
        <f>'[3]kirendeltségek'!J188</f>
        <v>430</v>
      </c>
      <c r="C30" s="36">
        <f t="shared" si="4"/>
        <v>-17</v>
      </c>
      <c r="D30" s="37">
        <f t="shared" si="5"/>
        <v>-3.8031319910514583</v>
      </c>
      <c r="E30" s="36">
        <f t="shared" si="6"/>
        <v>-25</v>
      </c>
      <c r="F30" s="37">
        <f t="shared" si="7"/>
        <v>-5.494505494505503</v>
      </c>
      <c r="G30" s="1"/>
      <c r="H30" s="1"/>
      <c r="I30" s="1"/>
      <c r="J30" s="1"/>
      <c r="K30" s="1"/>
      <c r="L30" s="1"/>
      <c r="M30" s="1"/>
      <c r="N30" s="1"/>
      <c r="O30" s="1"/>
      <c r="P30" s="48">
        <f>'[3]kirendeltségek'!I188</f>
        <v>447</v>
      </c>
      <c r="Q30" s="48">
        <f>'[3]kirendeltségek'!J154</f>
        <v>455</v>
      </c>
    </row>
    <row r="31" spans="1:17" ht="12.75">
      <c r="A31" s="6" t="s">
        <v>22</v>
      </c>
      <c r="B31" s="39">
        <f>'[3]kirendeltségek'!J189</f>
        <v>273</v>
      </c>
      <c r="C31" s="39">
        <f t="shared" si="4"/>
        <v>-15</v>
      </c>
      <c r="D31" s="40">
        <f t="shared" si="5"/>
        <v>-5.208333333333343</v>
      </c>
      <c r="E31" s="39">
        <f t="shared" si="6"/>
        <v>-41</v>
      </c>
      <c r="F31" s="40">
        <f t="shared" si="7"/>
        <v>-13.057324840764323</v>
      </c>
      <c r="P31" s="47">
        <f>'[3]kirendeltségek'!I189</f>
        <v>288</v>
      </c>
      <c r="Q31" s="47">
        <f>'[3]kirendeltségek'!J155</f>
        <v>314</v>
      </c>
    </row>
    <row r="32" spans="1:17" s="5" customFormat="1" ht="12.75">
      <c r="A32" s="4" t="s">
        <v>23</v>
      </c>
      <c r="B32" s="36">
        <f>'[3]kirendeltségek'!J190</f>
        <v>112</v>
      </c>
      <c r="C32" s="36">
        <f t="shared" si="4"/>
        <v>-7</v>
      </c>
      <c r="D32" s="37">
        <f t="shared" si="5"/>
        <v>-5.882352941176478</v>
      </c>
      <c r="E32" s="36">
        <f t="shared" si="6"/>
        <v>-19</v>
      </c>
      <c r="F32" s="37">
        <f t="shared" si="7"/>
        <v>-14.503816793893137</v>
      </c>
      <c r="G32" s="1"/>
      <c r="H32" s="1"/>
      <c r="I32" s="1"/>
      <c r="J32" s="1"/>
      <c r="K32" s="1"/>
      <c r="L32" s="1"/>
      <c r="M32" s="1"/>
      <c r="N32" s="1"/>
      <c r="O32" s="1"/>
      <c r="P32" s="48">
        <f>'[3]kirendeltségek'!I190</f>
        <v>119</v>
      </c>
      <c r="Q32" s="48">
        <f>'[3]kirendeltségek'!J156</f>
        <v>131</v>
      </c>
    </row>
    <row r="33" spans="1:17" s="1" customFormat="1" ht="12.75">
      <c r="A33" s="43" t="s">
        <v>24</v>
      </c>
      <c r="B33" s="44">
        <f>SUM(B27:B32)</f>
        <v>1982</v>
      </c>
      <c r="C33" s="44">
        <f t="shared" si="4"/>
        <v>-93</v>
      </c>
      <c r="D33" s="45">
        <f t="shared" si="5"/>
        <v>-4.481927710843365</v>
      </c>
      <c r="E33" s="44">
        <f t="shared" si="6"/>
        <v>-213</v>
      </c>
      <c r="F33" s="45">
        <f t="shared" si="7"/>
        <v>-9.703872437357631</v>
      </c>
      <c r="P33" s="49">
        <f>SUM(P27:P32)</f>
        <v>2075</v>
      </c>
      <c r="Q33" s="49">
        <f>SUM(Q27:Q32)</f>
        <v>2195</v>
      </c>
    </row>
    <row r="34" spans="1:15" s="5" customFormat="1" ht="27.75" customHeight="1">
      <c r="A34" s="117" t="s">
        <v>31</v>
      </c>
      <c r="B34" s="117"/>
      <c r="C34" s="117"/>
      <c r="D34" s="117"/>
      <c r="E34" s="117"/>
      <c r="F34" s="117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'[3]kirendeltségek'!J192</f>
        <v>697</v>
      </c>
      <c r="C35" s="39">
        <f aca="true" t="shared" si="8" ref="C35:C42">B35-P35</f>
        <v>0</v>
      </c>
      <c r="D35" s="40">
        <f aca="true" t="shared" si="9" ref="D35:D42">B35/P35*100-100</f>
        <v>0</v>
      </c>
      <c r="E35" s="39">
        <f aca="true" t="shared" si="10" ref="E35:E42">B35-Q35</f>
        <v>-53</v>
      </c>
      <c r="F35" s="40">
        <f aca="true" t="shared" si="11" ref="F35:F42">B35/Q35*100-100</f>
        <v>-7.066666666666663</v>
      </c>
      <c r="P35" s="47">
        <f>'[3]kirendeltségek'!I192</f>
        <v>697</v>
      </c>
      <c r="Q35" s="47">
        <f>'[3]kirendeltségek'!J158</f>
        <v>750</v>
      </c>
    </row>
    <row r="36" spans="1:17" s="5" customFormat="1" ht="12.75">
      <c r="A36" s="4" t="s">
        <v>26</v>
      </c>
      <c r="B36" s="36">
        <f>'[3]kirendeltségek'!J193</f>
        <v>308</v>
      </c>
      <c r="C36" s="36">
        <f t="shared" si="8"/>
        <v>-15</v>
      </c>
      <c r="D36" s="37">
        <f t="shared" si="9"/>
        <v>-4.643962848297207</v>
      </c>
      <c r="E36" s="36">
        <f t="shared" si="10"/>
        <v>-20</v>
      </c>
      <c r="F36" s="37">
        <f t="shared" si="11"/>
        <v>-6.097560975609767</v>
      </c>
      <c r="G36" s="1"/>
      <c r="H36" s="1"/>
      <c r="I36" s="1"/>
      <c r="J36" s="1"/>
      <c r="K36" s="1"/>
      <c r="L36" s="1"/>
      <c r="M36" s="1"/>
      <c r="N36" s="1"/>
      <c r="O36" s="1"/>
      <c r="P36" s="48">
        <f>'[3]kirendeltségek'!I193</f>
        <v>323</v>
      </c>
      <c r="Q36" s="48">
        <f>'[3]kirendeltségek'!J159</f>
        <v>328</v>
      </c>
    </row>
    <row r="37" spans="1:17" ht="12.75">
      <c r="A37" s="6" t="s">
        <v>27</v>
      </c>
      <c r="B37" s="39">
        <f>'[3]kirendeltségek'!J194</f>
        <v>281</v>
      </c>
      <c r="C37" s="39">
        <f t="shared" si="8"/>
        <v>1</v>
      </c>
      <c r="D37" s="40">
        <f t="shared" si="9"/>
        <v>0.3571428571428612</v>
      </c>
      <c r="E37" s="39">
        <f t="shared" si="10"/>
        <v>-10</v>
      </c>
      <c r="F37" s="40">
        <f t="shared" si="11"/>
        <v>-3.43642611683849</v>
      </c>
      <c r="P37" s="47">
        <f>'[3]kirendeltségek'!I194</f>
        <v>280</v>
      </c>
      <c r="Q37" s="47">
        <f>'[3]kirendeltségek'!J160</f>
        <v>291</v>
      </c>
    </row>
    <row r="38" spans="1:17" s="5" customFormat="1" ht="12.75">
      <c r="A38" s="4" t="s">
        <v>28</v>
      </c>
      <c r="B38" s="36">
        <f>'[3]kirendeltségek'!J195</f>
        <v>252</v>
      </c>
      <c r="C38" s="36">
        <f t="shared" si="8"/>
        <v>2</v>
      </c>
      <c r="D38" s="37">
        <f t="shared" si="9"/>
        <v>0.7999999999999972</v>
      </c>
      <c r="E38" s="36">
        <f t="shared" si="10"/>
        <v>-5</v>
      </c>
      <c r="F38" s="37">
        <f t="shared" si="11"/>
        <v>-1.945525291828801</v>
      </c>
      <c r="G38" s="1"/>
      <c r="H38" s="1"/>
      <c r="I38" s="1"/>
      <c r="J38" s="1"/>
      <c r="K38" s="1"/>
      <c r="L38" s="1"/>
      <c r="M38" s="1"/>
      <c r="N38" s="1"/>
      <c r="O38" s="1"/>
      <c r="P38" s="48">
        <f>'[3]kirendeltségek'!I195</f>
        <v>250</v>
      </c>
      <c r="Q38" s="48">
        <f>'[3]kirendeltségek'!J161</f>
        <v>257</v>
      </c>
    </row>
    <row r="39" spans="1:17" ht="12.75">
      <c r="A39" s="6" t="s">
        <v>29</v>
      </c>
      <c r="B39" s="39">
        <f>'[3]kirendeltségek'!J196</f>
        <v>230</v>
      </c>
      <c r="C39" s="39">
        <f t="shared" si="8"/>
        <v>-13</v>
      </c>
      <c r="D39" s="40">
        <f t="shared" si="9"/>
        <v>-5.349794238683131</v>
      </c>
      <c r="E39" s="39">
        <f t="shared" si="10"/>
        <v>1</v>
      </c>
      <c r="F39" s="40">
        <f t="shared" si="11"/>
        <v>0.4366812227074206</v>
      </c>
      <c r="P39" s="47">
        <f>'[3]kirendeltségek'!I196</f>
        <v>243</v>
      </c>
      <c r="Q39" s="47">
        <f>'[3]kirendeltségek'!J162</f>
        <v>229</v>
      </c>
    </row>
    <row r="40" spans="1:17" s="5" customFormat="1" ht="12.75">
      <c r="A40" s="4" t="s">
        <v>30</v>
      </c>
      <c r="B40" s="36">
        <f>'[3]kirendeltségek'!J197</f>
        <v>170</v>
      </c>
      <c r="C40" s="36">
        <f t="shared" si="8"/>
        <v>17</v>
      </c>
      <c r="D40" s="37">
        <f t="shared" si="9"/>
        <v>11.111111111111114</v>
      </c>
      <c r="E40" s="36">
        <f t="shared" si="10"/>
        <v>15</v>
      </c>
      <c r="F40" s="37">
        <f t="shared" si="11"/>
        <v>9.677419354838705</v>
      </c>
      <c r="G40" s="1"/>
      <c r="H40" s="1"/>
      <c r="I40" s="1"/>
      <c r="J40" s="1"/>
      <c r="K40" s="1"/>
      <c r="L40" s="1"/>
      <c r="M40" s="1"/>
      <c r="N40" s="1"/>
      <c r="O40" s="1"/>
      <c r="P40" s="48">
        <f>'[3]kirendeltségek'!I197</f>
        <v>153</v>
      </c>
      <c r="Q40" s="48">
        <f>'[3]kirendeltségek'!J163</f>
        <v>155</v>
      </c>
    </row>
    <row r="41" spans="1:17" s="1" customFormat="1" ht="12.75">
      <c r="A41" s="43" t="s">
        <v>31</v>
      </c>
      <c r="B41" s="44">
        <f>SUM(B35:B40)</f>
        <v>1938</v>
      </c>
      <c r="C41" s="44">
        <f t="shared" si="8"/>
        <v>-8</v>
      </c>
      <c r="D41" s="45">
        <f t="shared" si="9"/>
        <v>-0.41109969167523275</v>
      </c>
      <c r="E41" s="44">
        <f t="shared" si="10"/>
        <v>-72</v>
      </c>
      <c r="F41" s="45">
        <f t="shared" si="11"/>
        <v>-3.5820895522388128</v>
      </c>
      <c r="P41" s="49">
        <f>SUM(P35:P40)</f>
        <v>1946</v>
      </c>
      <c r="Q41" s="49">
        <f>SUM(Q35:Q40)</f>
        <v>2010</v>
      </c>
    </row>
    <row r="42" spans="1:17" s="55" customFormat="1" ht="25.5">
      <c r="A42" s="50" t="s">
        <v>32</v>
      </c>
      <c r="B42" s="51">
        <f>B41+B33+B25</f>
        <v>11799</v>
      </c>
      <c r="C42" s="51">
        <f t="shared" si="8"/>
        <v>-351</v>
      </c>
      <c r="D42" s="52">
        <f t="shared" si="9"/>
        <v>-2.8888888888888857</v>
      </c>
      <c r="E42" s="51">
        <f t="shared" si="10"/>
        <v>-246</v>
      </c>
      <c r="F42" s="52">
        <f t="shared" si="11"/>
        <v>-2.0423412204234097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12150</v>
      </c>
      <c r="Q42" s="54">
        <f>Q41+Q33+Q25</f>
        <v>12045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3">
      <pane xSplit="4" topLeftCell="E1" activePane="topRight" state="frozen"/>
      <selection pane="topLeft" activeCell="A38" sqref="A38"/>
      <selection pane="topRight" activeCell="A38" sqref="A38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23.25" customHeight="1">
      <c r="A1" s="128" t="s">
        <v>43</v>
      </c>
      <c r="B1" s="128"/>
      <c r="C1" s="128"/>
      <c r="D1" s="128"/>
    </row>
    <row r="2" spans="1:6" ht="17.25" customHeight="1">
      <c r="A2" s="124" t="s">
        <v>73</v>
      </c>
      <c r="B2" s="124"/>
      <c r="C2" s="124"/>
      <c r="D2" s="124"/>
      <c r="E2" s="32"/>
      <c r="F2" s="32"/>
    </row>
    <row r="3" spans="1:4" ht="12.75">
      <c r="A3" s="129" t="s">
        <v>113</v>
      </c>
      <c r="B3" s="129"/>
      <c r="C3" s="129"/>
      <c r="D3" s="129"/>
    </row>
    <row r="4" spans="1:3" ht="9" customHeight="1">
      <c r="A4" s="24"/>
      <c r="B4" s="24"/>
      <c r="C4" s="24"/>
    </row>
    <row r="5" spans="1:4" ht="21" customHeight="1">
      <c r="A5" s="135" t="s">
        <v>44</v>
      </c>
      <c r="B5" s="130" t="s">
        <v>45</v>
      </c>
      <c r="C5" s="133" t="s">
        <v>46</v>
      </c>
      <c r="D5" s="134"/>
    </row>
    <row r="6" spans="1:4" ht="28.5" customHeight="1">
      <c r="A6" s="136"/>
      <c r="B6" s="131"/>
      <c r="C6" s="130" t="s">
        <v>76</v>
      </c>
      <c r="D6" s="130" t="s">
        <v>47</v>
      </c>
    </row>
    <row r="7" spans="1:4" ht="26.25" customHeight="1">
      <c r="A7" s="137"/>
      <c r="B7" s="132"/>
      <c r="C7" s="132"/>
      <c r="D7" s="132"/>
    </row>
    <row r="8" spans="1:4" ht="24" customHeight="1">
      <c r="A8" s="15" t="s">
        <v>48</v>
      </c>
      <c r="B8" s="15"/>
      <c r="C8" s="15"/>
      <c r="D8" s="15"/>
    </row>
    <row r="9" spans="1:4" ht="18" customHeight="1">
      <c r="A9" s="25" t="s">
        <v>49</v>
      </c>
      <c r="B9" s="88">
        <f>'[1]regio'!$J214</f>
        <v>51437</v>
      </c>
      <c r="C9" s="89">
        <f>B9/$B$11*100</f>
        <v>50.98425977321386</v>
      </c>
      <c r="D9" s="89">
        <f>'[1]regio'!$J173/'[1]regio'!$J$175*100</f>
        <v>52.35202324052174</v>
      </c>
    </row>
    <row r="10" spans="1:4" s="73" customFormat="1" ht="12.75">
      <c r="A10" s="26" t="s">
        <v>50</v>
      </c>
      <c r="B10" s="90">
        <f>'[1]regio'!$J215</f>
        <v>49451</v>
      </c>
      <c r="C10" s="91">
        <f aca="true" t="shared" si="0" ref="C10:C34">B10/$B$11*100</f>
        <v>49.015740226786136</v>
      </c>
      <c r="D10" s="91">
        <f>'[1]regio'!$J174/'[1]regio'!$J$175*100</f>
        <v>47.64797675947827</v>
      </c>
    </row>
    <row r="11" spans="1:4" s="94" customFormat="1" ht="20.25" customHeight="1">
      <c r="A11" s="16" t="s">
        <v>51</v>
      </c>
      <c r="B11" s="92">
        <f>SUM(B9:B10)</f>
        <v>100888</v>
      </c>
      <c r="C11" s="93">
        <f t="shared" si="0"/>
        <v>100</v>
      </c>
      <c r="D11" s="93">
        <f>SUM(D9:D10)</f>
        <v>100</v>
      </c>
    </row>
    <row r="12" spans="1:4" ht="24" customHeight="1">
      <c r="A12" s="17" t="s">
        <v>52</v>
      </c>
      <c r="B12" s="95"/>
      <c r="C12" s="96"/>
      <c r="D12" s="96"/>
    </row>
    <row r="13" spans="1:5" s="73" customFormat="1" ht="15.75" customHeight="1">
      <c r="A13" s="25" t="s">
        <v>84</v>
      </c>
      <c r="B13" s="88">
        <f>'[1]regio'!$J225</f>
        <v>2654</v>
      </c>
      <c r="C13" s="89">
        <f t="shared" si="0"/>
        <v>2.630639917532313</v>
      </c>
      <c r="D13" s="89">
        <f>'[1]regio'!$J184/'[1]regio'!$J$182*100</f>
        <v>2.84323443680011</v>
      </c>
      <c r="E13" s="72"/>
    </row>
    <row r="14" spans="1:4" ht="15.75" customHeight="1">
      <c r="A14" s="26" t="s">
        <v>85</v>
      </c>
      <c r="B14" s="90">
        <f>'[1]regio'!$J226</f>
        <v>15131</v>
      </c>
      <c r="C14" s="91">
        <f t="shared" si="0"/>
        <v>14.99781936404726</v>
      </c>
      <c r="D14" s="91">
        <f>'[1]regio'!$J185/'[1]regio'!$J$182*100</f>
        <v>14.677449431254969</v>
      </c>
    </row>
    <row r="15" spans="1:5" s="73" customFormat="1" ht="15.75" customHeight="1">
      <c r="A15" s="25" t="s">
        <v>86</v>
      </c>
      <c r="B15" s="88">
        <f>'[1]regio'!$J227</f>
        <v>24353</v>
      </c>
      <c r="C15" s="89">
        <f t="shared" si="0"/>
        <v>24.13864879866783</v>
      </c>
      <c r="D15" s="89">
        <f>'[1]regio'!$J186/'[1]regio'!$J$182*100</f>
        <v>24.88737965080331</v>
      </c>
      <c r="E15" s="113"/>
    </row>
    <row r="16" spans="1:4" ht="15.75" customHeight="1">
      <c r="A16" s="26" t="s">
        <v>87</v>
      </c>
      <c r="B16" s="90">
        <f>'[1]regio'!$J228</f>
        <v>25280</v>
      </c>
      <c r="C16" s="91">
        <f t="shared" si="0"/>
        <v>25.0574894932995</v>
      </c>
      <c r="D16" s="91">
        <f>'[1]regio'!$J187/'[1]regio'!$J$182*100</f>
        <v>25.305473496187105</v>
      </c>
    </row>
    <row r="17" spans="1:4" s="73" customFormat="1" ht="15.75" customHeight="1">
      <c r="A17" s="25" t="s">
        <v>88</v>
      </c>
      <c r="B17" s="88">
        <f>'[1]regio'!$J229</f>
        <v>23516</v>
      </c>
      <c r="C17" s="89">
        <f t="shared" si="0"/>
        <v>23.30901593846642</v>
      </c>
      <c r="D17" s="89">
        <f>'[1]regio'!$J188/'[1]regio'!$J$182*100</f>
        <v>23.769518406925048</v>
      </c>
    </row>
    <row r="18" spans="1:4" ht="15.75" customHeight="1">
      <c r="A18" s="26" t="s">
        <v>89</v>
      </c>
      <c r="B18" s="90">
        <f>'[1]regio'!$J230</f>
        <v>9954</v>
      </c>
      <c r="C18" s="91">
        <f t="shared" si="0"/>
        <v>9.866386487986677</v>
      </c>
      <c r="D18" s="91">
        <f>'[1]regio'!$J189/'[1]regio'!$J$182*100</f>
        <v>8.516944578029463</v>
      </c>
    </row>
    <row r="19" spans="1:4" s="97" customFormat="1" ht="22.5" customHeight="1">
      <c r="A19" s="16" t="s">
        <v>51</v>
      </c>
      <c r="B19" s="92">
        <f>SUM(B13:B18)</f>
        <v>100888</v>
      </c>
      <c r="C19" s="93">
        <f t="shared" si="0"/>
        <v>100</v>
      </c>
      <c r="D19" s="93">
        <f>SUM(D13:D18)</f>
        <v>100</v>
      </c>
    </row>
    <row r="20" spans="1:4" ht="23.25" customHeight="1">
      <c r="A20" s="17" t="s">
        <v>72</v>
      </c>
      <c r="B20" s="95"/>
      <c r="C20" s="96"/>
      <c r="D20" s="96"/>
    </row>
    <row r="21" spans="1:4" s="73" customFormat="1" ht="15.75" customHeight="1">
      <c r="A21" s="25" t="s">
        <v>53</v>
      </c>
      <c r="B21" s="88">
        <f>'[1]regio'!$J233</f>
        <v>8410</v>
      </c>
      <c r="C21" s="89">
        <f t="shared" si="0"/>
        <v>8.335976528427564</v>
      </c>
      <c r="D21" s="89">
        <f>'[1]regio'!$J192/'[1]regio'!$J$198*100</f>
        <v>8.345192411498562</v>
      </c>
    </row>
    <row r="22" spans="1:4" ht="15.75" customHeight="1">
      <c r="A22" s="26" t="s">
        <v>54</v>
      </c>
      <c r="B22" s="90">
        <f>'[1]regio'!$J234</f>
        <v>37315</v>
      </c>
      <c r="C22" s="91">
        <f t="shared" si="0"/>
        <v>36.98655935294584</v>
      </c>
      <c r="D22" s="91">
        <f>'[1]regio'!$J193/'[1]regio'!$J$198*100</f>
        <v>36.68233700719396</v>
      </c>
    </row>
    <row r="23" spans="1:4" s="73" customFormat="1" ht="15.75" customHeight="1">
      <c r="A23" s="25" t="s">
        <v>55</v>
      </c>
      <c r="B23" s="88">
        <f>'[1]regio'!$J235</f>
        <v>27919</v>
      </c>
      <c r="C23" s="89">
        <f t="shared" si="0"/>
        <v>27.67326143842677</v>
      </c>
      <c r="D23" s="89">
        <f>'[1]regio'!$J194/'[1]regio'!$J$198*100</f>
        <v>29.06635522273802</v>
      </c>
    </row>
    <row r="24" spans="1:7" ht="15.75" customHeight="1">
      <c r="A24" s="26" t="s">
        <v>56</v>
      </c>
      <c r="B24" s="90">
        <f>'[1]regio'!$J236</f>
        <v>14930</v>
      </c>
      <c r="C24" s="91">
        <f t="shared" si="0"/>
        <v>14.798588533819682</v>
      </c>
      <c r="D24" s="91">
        <f>'[1]regio'!$J195/'[1]regio'!$J$198*100</f>
        <v>14.394794437192687</v>
      </c>
      <c r="G24" s="106"/>
    </row>
    <row r="25" spans="1:4" s="73" customFormat="1" ht="15.75" customHeight="1">
      <c r="A25" s="25" t="s">
        <v>57</v>
      </c>
      <c r="B25" s="88">
        <f>'[1]regio'!$J237</f>
        <v>8164</v>
      </c>
      <c r="C25" s="89">
        <f t="shared" si="0"/>
        <v>8.092141780984855</v>
      </c>
      <c r="D25" s="89">
        <f>'[1]regio'!$J196/'[1]regio'!$J$198*100</f>
        <v>7.646406453955698</v>
      </c>
    </row>
    <row r="26" spans="1:4" ht="15.75" customHeight="1">
      <c r="A26" s="26" t="s">
        <v>58</v>
      </c>
      <c r="B26" s="90">
        <f>'[1]regio'!$J238</f>
        <v>4150</v>
      </c>
      <c r="C26" s="91">
        <f t="shared" si="0"/>
        <v>4.11347236539529</v>
      </c>
      <c r="D26" s="91">
        <f>'[1]regio'!$J197/'[1]regio'!$J$198*100</f>
        <v>3.864914467421068</v>
      </c>
    </row>
    <row r="27" spans="1:4" s="97" customFormat="1" ht="21" customHeight="1">
      <c r="A27" s="16" t="s">
        <v>51</v>
      </c>
      <c r="B27" s="92">
        <f>SUM(B21:B26)</f>
        <v>100888</v>
      </c>
      <c r="C27" s="93">
        <f t="shared" si="0"/>
        <v>100</v>
      </c>
      <c r="D27" s="93">
        <f>SUM(D21:D26)</f>
        <v>100</v>
      </c>
    </row>
    <row r="28" spans="1:4" ht="25.5" customHeight="1">
      <c r="A28" s="17" t="s">
        <v>59</v>
      </c>
      <c r="B28" s="95"/>
      <c r="C28" s="96"/>
      <c r="D28" s="96"/>
    </row>
    <row r="29" spans="1:7" s="73" customFormat="1" ht="18" customHeight="1">
      <c r="A29" s="25" t="s">
        <v>78</v>
      </c>
      <c r="B29" s="88">
        <f>'[1]regio'!$J241</f>
        <v>34527</v>
      </c>
      <c r="C29" s="89">
        <f>B29/$B$11*100</f>
        <v>34.22309888192848</v>
      </c>
      <c r="D29" s="89">
        <f>'[1]regio'!$J200/'[1]regio'!$J$205*100</f>
        <v>28.82884651244958</v>
      </c>
      <c r="G29" s="113"/>
    </row>
    <row r="30" spans="1:4" ht="18" customHeight="1">
      <c r="A30" s="26" t="s">
        <v>79</v>
      </c>
      <c r="B30" s="90">
        <f>'[1]regio'!$J242</f>
        <v>17718</v>
      </c>
      <c r="C30" s="91">
        <f>B30/$B$11*100</f>
        <v>17.562049004837046</v>
      </c>
      <c r="D30" s="91">
        <f>'[1]regio'!$J201/'[1]regio'!$J$205*100</f>
        <v>15.671649115230982</v>
      </c>
    </row>
    <row r="31" spans="1:4" s="73" customFormat="1" ht="18" customHeight="1">
      <c r="A31" s="25" t="s">
        <v>80</v>
      </c>
      <c r="B31" s="88">
        <f>'[1]regio'!$J243</f>
        <v>20667</v>
      </c>
      <c r="C31" s="89">
        <f>B31/$B$11*100</f>
        <v>20.485092379668544</v>
      </c>
      <c r="D31" s="89">
        <f>'[1]regio'!$J202/'[1]regio'!$J$205*100</f>
        <v>20.452247990499654</v>
      </c>
    </row>
    <row r="32" spans="1:4" ht="18" customHeight="1">
      <c r="A32" s="26" t="s">
        <v>81</v>
      </c>
      <c r="B32" s="90">
        <f>'[1]regio'!$J244</f>
        <v>14734</v>
      </c>
      <c r="C32" s="91">
        <f>B32/$B$11*100</f>
        <v>14.604313694393783</v>
      </c>
      <c r="D32" s="91">
        <f>'[1]regio'!$J203/'[1]regio'!$J$205*100</f>
        <v>19.60722733116762</v>
      </c>
    </row>
    <row r="33" spans="1:4" s="73" customFormat="1" ht="18" customHeight="1">
      <c r="A33" s="25" t="s">
        <v>82</v>
      </c>
      <c r="B33" s="88">
        <f>'[1]regio'!$J245</f>
        <v>13242</v>
      </c>
      <c r="C33" s="89">
        <f>B33/$B$11*100</f>
        <v>13.12544603917215</v>
      </c>
      <c r="D33" s="89">
        <f>'[1]regio'!$J204/'[1]regio'!$J$205*100</f>
        <v>15.440029050652168</v>
      </c>
    </row>
    <row r="34" spans="1:4" s="94" customFormat="1" ht="23.25" customHeight="1">
      <c r="A34" s="18" t="s">
        <v>51</v>
      </c>
      <c r="B34" s="98">
        <f>SUM(B29:B33)</f>
        <v>100888</v>
      </c>
      <c r="C34" s="99">
        <f t="shared" si="0"/>
        <v>100</v>
      </c>
      <c r="D34" s="99">
        <f>SUM(D29:D33)</f>
        <v>100.00000000000001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114</v>
      </c>
      <c r="B36" s="102">
        <f>'[1]regio'!$J248</f>
        <v>12707</v>
      </c>
      <c r="C36" s="103">
        <f>B36/$B$40*100</f>
        <v>12.595155023392277</v>
      </c>
      <c r="D36" s="103">
        <f>'[1]regio'!$J207/'[1]regio'!$J$211*100</f>
        <v>12.797990008931112</v>
      </c>
    </row>
    <row r="37" spans="1:4" ht="17.25" customHeight="1">
      <c r="A37" s="28" t="s">
        <v>115</v>
      </c>
      <c r="B37" s="88">
        <f>'[1]regio'!$J249</f>
        <v>6969</v>
      </c>
      <c r="C37" s="89">
        <f>B37/$B$40*100</f>
        <v>6.907659979383078</v>
      </c>
      <c r="D37" s="89">
        <f>'[1]regio'!$J208/'[1]regio'!$J$211*100</f>
        <v>8.675938012189496</v>
      </c>
    </row>
    <row r="38" spans="1:4" ht="17.25" customHeight="1">
      <c r="A38" s="27" t="s">
        <v>112</v>
      </c>
      <c r="B38" s="102">
        <f>'[1]regio'!$J250</f>
        <v>40459</v>
      </c>
      <c r="C38" s="103">
        <f>B38/$B$40*100</f>
        <v>40.1028863690429</v>
      </c>
      <c r="D38" s="103">
        <f>'[1]regio'!$J209/'[1]regio'!$J$211*100</f>
        <v>39.801356351395114</v>
      </c>
    </row>
    <row r="39" spans="1:4" ht="17.25" customHeight="1">
      <c r="A39" s="28" t="s">
        <v>75</v>
      </c>
      <c r="B39" s="88">
        <f>'[1]regio'!$J251</f>
        <v>40753</v>
      </c>
      <c r="C39" s="89">
        <f>B39/$B$40*100</f>
        <v>40.394298628181744</v>
      </c>
      <c r="D39" s="89">
        <f>'[1]regio'!$J210/'[1]regio'!$J$211*100</f>
        <v>38.72471562748427</v>
      </c>
    </row>
    <row r="40" spans="1:4" s="94" customFormat="1" ht="22.5" customHeight="1">
      <c r="A40" s="20" t="s">
        <v>51</v>
      </c>
      <c r="B40" s="104">
        <f>SUM(B36:B39)</f>
        <v>100888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107</v>
      </c>
      <c r="B41" s="127"/>
      <c r="C41" s="127"/>
      <c r="D41" s="127"/>
    </row>
    <row r="42" spans="3:4" ht="12.75">
      <c r="C42" s="106"/>
      <c r="D42" s="106"/>
    </row>
    <row r="43" spans="3:4" ht="12.75">
      <c r="C43" s="106"/>
      <c r="D43" s="106"/>
    </row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  <row r="427" spans="3:4" ht="12.75">
      <c r="C427" s="106"/>
      <c r="D427" s="106"/>
    </row>
    <row r="428" spans="3:4" ht="12.75">
      <c r="C428" s="106"/>
      <c r="D428" s="106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A38" sqref="A3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70</v>
      </c>
      <c r="B2" s="138"/>
      <c r="C2" s="138"/>
      <c r="D2" s="138"/>
    </row>
    <row r="3" spans="1:4" ht="12.75">
      <c r="A3" s="139" t="s">
        <v>113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76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'[1]borsod'!$J214</f>
        <v>32485</v>
      </c>
      <c r="C9" s="89">
        <f>B9/$B$11*100</f>
        <v>51.20263539499401</v>
      </c>
      <c r="D9" s="89">
        <f>'[1]borsod'!$J173/'[1]borsod'!$J$175*100</f>
        <v>52.50167819285948</v>
      </c>
    </row>
    <row r="10" spans="1:4" s="108" customFormat="1" ht="14.25" customHeight="1">
      <c r="A10" s="31" t="s">
        <v>50</v>
      </c>
      <c r="B10" s="90">
        <f>'[1]borsod'!$J215</f>
        <v>30959</v>
      </c>
      <c r="C10" s="91">
        <f aca="true" t="shared" si="0" ref="C10:C34">B10/$B$11*100</f>
        <v>48.79736460500599</v>
      </c>
      <c r="D10" s="91">
        <f>'[1]borsod'!$J174/'[1]borsod'!$J$175*100</f>
        <v>47.49832180714051</v>
      </c>
    </row>
    <row r="11" spans="1:4" s="109" customFormat="1" ht="20.25" customHeight="1">
      <c r="A11" s="22" t="s">
        <v>51</v>
      </c>
      <c r="B11" s="92">
        <f>SUM(B9:B10)</f>
        <v>63444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84</v>
      </c>
      <c r="B13" s="88">
        <f>'[1]borsod'!$J225</f>
        <v>1760</v>
      </c>
      <c r="C13" s="89">
        <f t="shared" si="0"/>
        <v>2.774099993695227</v>
      </c>
      <c r="D13" s="89">
        <f>'[1]borsod'!$J184/'[1]borsod'!$J$182*100</f>
        <v>2.9426916652356496</v>
      </c>
      <c r="E13" s="110"/>
    </row>
    <row r="14" spans="1:4" ht="15.75" customHeight="1">
      <c r="A14" s="26" t="s">
        <v>85</v>
      </c>
      <c r="B14" s="90">
        <f>'[1]borsod'!$J226</f>
        <v>9961</v>
      </c>
      <c r="C14" s="91">
        <f t="shared" si="0"/>
        <v>15.700460248408044</v>
      </c>
      <c r="D14" s="91">
        <f>'[1]borsod'!$J185/'[1]borsod'!$J$182*100</f>
        <v>15.044413569164963</v>
      </c>
    </row>
    <row r="15" spans="1:4" s="108" customFormat="1" ht="15.75" customHeight="1">
      <c r="A15" s="25" t="s">
        <v>86</v>
      </c>
      <c r="B15" s="88">
        <f>'[1]borsod'!$J227</f>
        <v>15230</v>
      </c>
      <c r="C15" s="89">
        <f t="shared" si="0"/>
        <v>24.00542210453313</v>
      </c>
      <c r="D15" s="89">
        <f>'[1]borsod'!$J186/'[1]borsod'!$J$182*100</f>
        <v>24.801348798726135</v>
      </c>
    </row>
    <row r="16" spans="1:4" ht="15.75" customHeight="1">
      <c r="A16" s="26" t="s">
        <v>87</v>
      </c>
      <c r="B16" s="90">
        <f>'[1]borsod'!$J228</f>
        <v>15801</v>
      </c>
      <c r="C16" s="91">
        <f t="shared" si="0"/>
        <v>24.905428409305845</v>
      </c>
      <c r="D16" s="91">
        <f>'[1]borsod'!$J187/'[1]borsod'!$J$182*100</f>
        <v>25.519459231621838</v>
      </c>
    </row>
    <row r="17" spans="1:4" s="108" customFormat="1" ht="15.75" customHeight="1">
      <c r="A17" s="25" t="s">
        <v>88</v>
      </c>
      <c r="B17" s="88">
        <f>'[1]borsod'!$J229</f>
        <v>14685</v>
      </c>
      <c r="C17" s="89">
        <f t="shared" si="0"/>
        <v>23.146396822394554</v>
      </c>
      <c r="D17" s="89">
        <f>'[1]borsod'!$J188/'[1]borsod'!$J$182*100</f>
        <v>23.5836832820769</v>
      </c>
    </row>
    <row r="18" spans="1:4" ht="15.75" customHeight="1">
      <c r="A18" s="26" t="s">
        <v>89</v>
      </c>
      <c r="B18" s="90">
        <f>'[1]borsod'!$J230</f>
        <v>6007</v>
      </c>
      <c r="C18" s="91">
        <f t="shared" si="0"/>
        <v>9.468192421663199</v>
      </c>
      <c r="D18" s="91">
        <f>'[1]borsod'!$J189/'[1]borsod'!$J$182*100</f>
        <v>8.108403453174516</v>
      </c>
    </row>
    <row r="19" spans="1:4" s="111" customFormat="1" ht="22.5" customHeight="1">
      <c r="A19" s="22" t="s">
        <v>51</v>
      </c>
      <c r="B19" s="92">
        <f>SUM(B13:B18)</f>
        <v>63444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'[1]borsod'!$J233</f>
        <v>5791</v>
      </c>
      <c r="C21" s="89">
        <f t="shared" si="0"/>
        <v>9.12773469516424</v>
      </c>
      <c r="D21" s="89">
        <f>'[1]borsod'!$J192/'[1]borsod'!$J$198*100</f>
        <v>9.03570257739201</v>
      </c>
    </row>
    <row r="22" spans="1:4" ht="15.75" customHeight="1">
      <c r="A22" s="31" t="s">
        <v>54</v>
      </c>
      <c r="B22" s="90">
        <f>'[1]borsod'!$J234</f>
        <v>23348</v>
      </c>
      <c r="C22" s="91">
        <f t="shared" si="0"/>
        <v>36.80095832545236</v>
      </c>
      <c r="D22" s="91">
        <f>'[1]borsod'!$J193/'[1]borsod'!$J$198*100</f>
        <v>36.48313221037513</v>
      </c>
    </row>
    <row r="23" spans="1:4" s="108" customFormat="1" ht="15.75" customHeight="1">
      <c r="A23" s="30" t="s">
        <v>55</v>
      </c>
      <c r="B23" s="88">
        <f>'[1]borsod'!$J235</f>
        <v>17742</v>
      </c>
      <c r="C23" s="89">
        <f t="shared" si="0"/>
        <v>27.96481936826177</v>
      </c>
      <c r="D23" s="89">
        <f>'[1]borsod'!$J194/'[1]borsod'!$J$198*100</f>
        <v>29.391011130711707</v>
      </c>
    </row>
    <row r="24" spans="1:4" ht="15.75" customHeight="1">
      <c r="A24" s="31" t="s">
        <v>56</v>
      </c>
      <c r="B24" s="90">
        <f>'[1]borsod'!$J236</f>
        <v>8952</v>
      </c>
      <c r="C24" s="91">
        <f t="shared" si="0"/>
        <v>14.110081331567997</v>
      </c>
      <c r="D24" s="91">
        <f>'[1]borsod'!$J195/'[1]borsod'!$J$198*100</f>
        <v>13.73932591285886</v>
      </c>
    </row>
    <row r="25" spans="1:4" s="108" customFormat="1" ht="15.75" customHeight="1">
      <c r="A25" s="30" t="s">
        <v>57</v>
      </c>
      <c r="B25" s="88">
        <f>'[1]borsod'!$J237</f>
        <v>5122</v>
      </c>
      <c r="C25" s="89">
        <f t="shared" si="0"/>
        <v>8.073261458924406</v>
      </c>
      <c r="D25" s="89">
        <f>'[1]borsod'!$J196/'[1]borsod'!$J$198*100</f>
        <v>7.551087312861983</v>
      </c>
    </row>
    <row r="26" spans="1:4" ht="15.75" customHeight="1">
      <c r="A26" s="31" t="s">
        <v>58</v>
      </c>
      <c r="B26" s="90">
        <f>'[1]borsod'!$J238</f>
        <v>2489</v>
      </c>
      <c r="C26" s="91">
        <f t="shared" si="0"/>
        <v>3.9231448206292168</v>
      </c>
      <c r="D26" s="91">
        <f>'[1]borsod'!$J197/'[1]borsod'!$J$198*100</f>
        <v>3.799740855800303</v>
      </c>
    </row>
    <row r="27" spans="1:4" s="111" customFormat="1" ht="21" customHeight="1">
      <c r="A27" s="22" t="s">
        <v>51</v>
      </c>
      <c r="B27" s="92">
        <f>SUM(B21:B26)</f>
        <v>63444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78</v>
      </c>
      <c r="B29" s="88">
        <f>'[1]borsod'!$J241</f>
        <v>21965</v>
      </c>
      <c r="C29" s="89">
        <f>B29/$B$11*100</f>
        <v>34.62108315995208</v>
      </c>
      <c r="D29" s="89">
        <f>'[1]borsod'!$J200/'[1]borsod'!$J$205*100</f>
        <v>28.12182899605039</v>
      </c>
    </row>
    <row r="30" spans="1:4" ht="18" customHeight="1">
      <c r="A30" s="26" t="s">
        <v>79</v>
      </c>
      <c r="B30" s="90">
        <f>'[1]borsod'!$J242</f>
        <v>10871</v>
      </c>
      <c r="C30" s="91">
        <f>B30/$B$11*100</f>
        <v>17.134796040602737</v>
      </c>
      <c r="D30" s="91">
        <f>'[1]borsod'!$J201/'[1]borsod'!$J$205*100</f>
        <v>15.406591004886272</v>
      </c>
    </row>
    <row r="31" spans="1:4" ht="18" customHeight="1">
      <c r="A31" s="25" t="s">
        <v>80</v>
      </c>
      <c r="B31" s="88">
        <f>'[1]borsod'!$J243</f>
        <v>12521</v>
      </c>
      <c r="C31" s="89">
        <f>B31/$B$11*100</f>
        <v>19.73551478469201</v>
      </c>
      <c r="D31" s="89">
        <f>'[1]borsod'!$J202/'[1]borsod'!$J$205*100</f>
        <v>19.001826498274973</v>
      </c>
    </row>
    <row r="32" spans="1:4" ht="18" customHeight="1">
      <c r="A32" s="26" t="s">
        <v>81</v>
      </c>
      <c r="B32" s="90">
        <f>'[1]borsod'!$J244</f>
        <v>9012</v>
      </c>
      <c r="C32" s="91">
        <f>B32/$B$11*100</f>
        <v>14.204652922262154</v>
      </c>
      <c r="D32" s="91">
        <f>'[1]borsod'!$J203/'[1]borsod'!$J$205*100</f>
        <v>19.693398067346273</v>
      </c>
    </row>
    <row r="33" spans="1:4" s="108" customFormat="1" ht="18" customHeight="1">
      <c r="A33" s="25" t="s">
        <v>82</v>
      </c>
      <c r="B33" s="88">
        <f>'[1]borsod'!$J245</f>
        <v>9075</v>
      </c>
      <c r="C33" s="89">
        <f>B33/$B$11*100</f>
        <v>14.303953092491014</v>
      </c>
      <c r="D33" s="89">
        <f>'[1]borsod'!$J204/'[1]borsod'!$J$205*100</f>
        <v>17.776355433442088</v>
      </c>
    </row>
    <row r="34" spans="1:4" s="109" customFormat="1" ht="22.5" customHeight="1">
      <c r="A34" s="18" t="s">
        <v>51</v>
      </c>
      <c r="B34" s="98">
        <f>SUM(B29:B33)</f>
        <v>63444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114</v>
      </c>
      <c r="B36" s="102">
        <f>'[1]borsod'!$J248</f>
        <v>6923</v>
      </c>
      <c r="C36" s="103">
        <f>B36/$B$40*100</f>
        <v>10.911985372927306</v>
      </c>
      <c r="D36" s="103">
        <f>'[1]borsod'!$J207/'[1]borsod'!$J$211*100</f>
        <v>11.308678208470582</v>
      </c>
    </row>
    <row r="37" spans="1:4" ht="17.25" customHeight="1">
      <c r="A37" s="28" t="s">
        <v>115</v>
      </c>
      <c r="B37" s="88">
        <f>'[1]borsod'!$J249</f>
        <v>4035</v>
      </c>
      <c r="C37" s="89">
        <f>B37/$B$40*100</f>
        <v>6.359939474181956</v>
      </c>
      <c r="D37" s="89">
        <f>'[1]borsod'!$J208/'[1]borsod'!$J$211*100</f>
        <v>7.672853864526906</v>
      </c>
    </row>
    <row r="38" spans="1:4" ht="17.25" customHeight="1">
      <c r="A38" s="27" t="s">
        <v>112</v>
      </c>
      <c r="B38" s="102">
        <f>'[1]borsod'!$J250</f>
        <v>27161</v>
      </c>
      <c r="C38" s="103">
        <f>B38/$B$40*100</f>
        <v>42.810982914065946</v>
      </c>
      <c r="D38" s="103">
        <f>'[1]borsod'!$J209/'[1]borsod'!$J$211*100</f>
        <v>42.994520505175075</v>
      </c>
    </row>
    <row r="39" spans="1:4" ht="17.25" customHeight="1">
      <c r="A39" s="28" t="s">
        <v>75</v>
      </c>
      <c r="B39" s="88">
        <f>'[1]borsod'!$J251</f>
        <v>25325</v>
      </c>
      <c r="C39" s="89">
        <f>B39/$B$40*100</f>
        <v>39.91709223882479</v>
      </c>
      <c r="D39" s="89">
        <f>'[1]borsod'!$J210/'[1]borsod'!$J$211*100</f>
        <v>38.02394742182744</v>
      </c>
    </row>
    <row r="40" spans="1:4" ht="12.75">
      <c r="A40" s="20" t="s">
        <v>51</v>
      </c>
      <c r="B40" s="104">
        <f>SUM(B36:B39)</f>
        <v>63444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107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A38" sqref="A38"/>
      <selection pane="topRight" activeCell="A38" sqref="A3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69</v>
      </c>
      <c r="B2" s="138"/>
      <c r="C2" s="138"/>
      <c r="D2" s="138"/>
    </row>
    <row r="3" spans="1:4" ht="12.75">
      <c r="A3" s="139" t="s">
        <v>113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76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'[1]heves'!$J214</f>
        <v>9548</v>
      </c>
      <c r="C9" s="89">
        <f>B9/$B$11*100</f>
        <v>49.87984536621043</v>
      </c>
      <c r="D9" s="89">
        <f>'[1]heves'!$J173/'[1]heves'!$J$175*100</f>
        <v>51.9358941745103</v>
      </c>
    </row>
    <row r="10" spans="1:4" s="108" customFormat="1" ht="14.25" customHeight="1">
      <c r="A10" s="31" t="s">
        <v>50</v>
      </c>
      <c r="B10" s="90">
        <f>'[1]heves'!$J215</f>
        <v>9594</v>
      </c>
      <c r="C10" s="91">
        <f aca="true" t="shared" si="0" ref="C10:C34">B10/$B$11*100</f>
        <v>50.12015463378957</v>
      </c>
      <c r="D10" s="91">
        <f>'[1]heves'!$J174/'[1]heves'!$J$175*100</f>
        <v>48.0641058254897</v>
      </c>
    </row>
    <row r="11" spans="1:4" s="109" customFormat="1" ht="20.25" customHeight="1">
      <c r="A11" s="22" t="s">
        <v>51</v>
      </c>
      <c r="B11" s="92">
        <f>SUM(B9:B10)</f>
        <v>19142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84</v>
      </c>
      <c r="B13" s="88">
        <f>'[1]heves'!$J225</f>
        <v>439</v>
      </c>
      <c r="C13" s="89">
        <f t="shared" si="0"/>
        <v>2.2933862710270607</v>
      </c>
      <c r="D13" s="89">
        <f>'[1]heves'!$J184/'[1]heves'!$J$182*100</f>
        <v>2.7016026456372426</v>
      </c>
      <c r="E13" s="110"/>
    </row>
    <row r="14" spans="1:4" ht="15.75" customHeight="1">
      <c r="A14" s="26" t="s">
        <v>85</v>
      </c>
      <c r="B14" s="90">
        <f>'[1]heves'!$J226</f>
        <v>2608</v>
      </c>
      <c r="C14" s="91">
        <f t="shared" si="0"/>
        <v>13.624490648835023</v>
      </c>
      <c r="D14" s="91">
        <f>'[1]heves'!$J185/'[1]heves'!$J$182*100</f>
        <v>14.1694225387942</v>
      </c>
    </row>
    <row r="15" spans="1:4" s="108" customFormat="1" ht="15.75" customHeight="1">
      <c r="A15" s="25" t="s">
        <v>86</v>
      </c>
      <c r="B15" s="88">
        <f>'[1]heves'!$J227</f>
        <v>4865</v>
      </c>
      <c r="C15" s="89">
        <f t="shared" si="0"/>
        <v>25.415317103750912</v>
      </c>
      <c r="D15" s="89">
        <f>'[1]heves'!$J186/'[1]heves'!$J$182*100</f>
        <v>25.672856779445436</v>
      </c>
    </row>
    <row r="16" spans="1:4" ht="15.75" customHeight="1">
      <c r="A16" s="26" t="s">
        <v>87</v>
      </c>
      <c r="B16" s="90">
        <f>'[1]heves'!$J228</f>
        <v>4936</v>
      </c>
      <c r="C16" s="91">
        <f t="shared" si="0"/>
        <v>25.786229234144812</v>
      </c>
      <c r="D16" s="91">
        <f>'[1]heves'!$J187/'[1]heves'!$J$182*100</f>
        <v>25.484609514118546</v>
      </c>
    </row>
    <row r="17" spans="1:4" s="108" customFormat="1" ht="15.75" customHeight="1">
      <c r="A17" s="25" t="s">
        <v>88</v>
      </c>
      <c r="B17" s="88">
        <f>'[1]heves'!$J229</f>
        <v>4530</v>
      </c>
      <c r="C17" s="89">
        <f t="shared" si="0"/>
        <v>23.665238742033225</v>
      </c>
      <c r="D17" s="89">
        <f>'[1]heves'!$J188/'[1]heves'!$J$182*100</f>
        <v>23.75985754261002</v>
      </c>
    </row>
    <row r="18" spans="1:4" ht="15.75" customHeight="1">
      <c r="A18" s="26" t="s">
        <v>89</v>
      </c>
      <c r="B18" s="90">
        <f>'[1]heves'!$J230</f>
        <v>1764</v>
      </c>
      <c r="C18" s="91">
        <f t="shared" si="0"/>
        <v>9.215338000208964</v>
      </c>
      <c r="D18" s="91">
        <f>'[1]heves'!$J189/'[1]heves'!$J$182*100</f>
        <v>8.211650979394557</v>
      </c>
    </row>
    <row r="19" spans="1:4" s="111" customFormat="1" ht="22.5" customHeight="1">
      <c r="A19" s="22" t="s">
        <v>51</v>
      </c>
      <c r="B19" s="92">
        <f>SUM(B13:B18)</f>
        <v>19142</v>
      </c>
      <c r="C19" s="93">
        <f t="shared" si="0"/>
        <v>100</v>
      </c>
      <c r="D19" s="93">
        <f>SUM(D13:D18)</f>
        <v>100.00000000000001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'[1]heves'!$J233</f>
        <v>1415</v>
      </c>
      <c r="C21" s="89">
        <f t="shared" si="0"/>
        <v>7.3921220353150145</v>
      </c>
      <c r="D21" s="89">
        <f>'[1]heves'!$J192/'[1]heves'!$J$198*100</f>
        <v>7.865683032307301</v>
      </c>
    </row>
    <row r="22" spans="1:4" ht="15.75" customHeight="1">
      <c r="A22" s="31" t="s">
        <v>54</v>
      </c>
      <c r="B22" s="90">
        <f>'[1]heves'!$J234</f>
        <v>6722</v>
      </c>
      <c r="C22" s="91">
        <f t="shared" si="0"/>
        <v>35.11649775363076</v>
      </c>
      <c r="D22" s="91">
        <f>'[1]heves'!$J193/'[1]heves'!$J$198*100</f>
        <v>34.93767489188502</v>
      </c>
    </row>
    <row r="23" spans="1:4" s="108" customFormat="1" ht="15.75" customHeight="1">
      <c r="A23" s="30" t="s">
        <v>55</v>
      </c>
      <c r="B23" s="88">
        <f>'[1]heves'!$J235</f>
        <v>5329</v>
      </c>
      <c r="C23" s="89">
        <f t="shared" si="0"/>
        <v>27.839306237592726</v>
      </c>
      <c r="D23" s="89">
        <f>'[1]heves'!$J194/'[1]heves'!$J$198*100</f>
        <v>28.984991096413125</v>
      </c>
    </row>
    <row r="24" spans="1:4" ht="15.75" customHeight="1">
      <c r="A24" s="31" t="s">
        <v>56</v>
      </c>
      <c r="B24" s="90">
        <f>'[1]heves'!$J236</f>
        <v>3049</v>
      </c>
      <c r="C24" s="91">
        <f t="shared" si="0"/>
        <v>15.928325148887263</v>
      </c>
      <c r="D24" s="91">
        <f>'[1]heves'!$J195/'[1]heves'!$J$198*100</f>
        <v>15.573645382854234</v>
      </c>
    </row>
    <row r="25" spans="1:4" s="108" customFormat="1" ht="15.75" customHeight="1">
      <c r="A25" s="30" t="s">
        <v>57</v>
      </c>
      <c r="B25" s="88">
        <f>'[1]heves'!$J237</f>
        <v>1560</v>
      </c>
      <c r="C25" s="89">
        <f t="shared" si="0"/>
        <v>8.14961863964058</v>
      </c>
      <c r="D25" s="89">
        <f>'[1]heves'!$J196/'[1]heves'!$J$198*100</f>
        <v>7.667260239124904</v>
      </c>
    </row>
    <row r="26" spans="1:4" ht="15.75" customHeight="1">
      <c r="A26" s="31" t="s">
        <v>58</v>
      </c>
      <c r="B26" s="90">
        <f>'[1]heves'!$J238</f>
        <v>1067</v>
      </c>
      <c r="C26" s="91">
        <f t="shared" si="0"/>
        <v>5.5741301849336535</v>
      </c>
      <c r="D26" s="91">
        <f>'[1]heves'!$J197/'[1]heves'!$J$198*100</f>
        <v>4.970745357415416</v>
      </c>
    </row>
    <row r="27" spans="1:4" s="111" customFormat="1" ht="21" customHeight="1">
      <c r="A27" s="22" t="s">
        <v>51</v>
      </c>
      <c r="B27" s="92">
        <f>SUM(B21:B26)</f>
        <v>19142</v>
      </c>
      <c r="C27" s="93">
        <f t="shared" si="0"/>
        <v>100</v>
      </c>
      <c r="D27" s="93">
        <f>SUM(D21:D26)</f>
        <v>99.99999999999999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78</v>
      </c>
      <c r="B29" s="88">
        <f>'[1]heves'!$J241</f>
        <v>6598</v>
      </c>
      <c r="C29" s="89">
        <f>B29/$B$11*100</f>
        <v>34.46870755406958</v>
      </c>
      <c r="D29" s="89">
        <f>'[1]heves'!$J200/'[1]heves'!$J$205*100</f>
        <v>32.25642330195878</v>
      </c>
    </row>
    <row r="30" spans="1:4" ht="18" customHeight="1">
      <c r="A30" s="26" t="s">
        <v>79</v>
      </c>
      <c r="B30" s="90">
        <f>'[1]heves'!$J242</f>
        <v>3485</v>
      </c>
      <c r="C30" s="91">
        <f>B30/$B$11*100</f>
        <v>18.206039076376555</v>
      </c>
      <c r="D30" s="91">
        <f>'[1]heves'!$J201/'[1]heves'!$J$205*100</f>
        <v>15.095395573645382</v>
      </c>
    </row>
    <row r="31" spans="1:4" ht="18" customHeight="1">
      <c r="A31" s="25" t="s">
        <v>80</v>
      </c>
      <c r="B31" s="88">
        <f>'[1]heves'!$J243</f>
        <v>4173</v>
      </c>
      <c r="C31" s="89">
        <f>B31/$B$11*100</f>
        <v>21.800229861038552</v>
      </c>
      <c r="D31" s="89">
        <f>'[1]heves'!$J202/'[1]heves'!$J$205*100</f>
        <v>24.24319511574663</v>
      </c>
    </row>
    <row r="32" spans="1:4" ht="18" customHeight="1">
      <c r="A32" s="26" t="s">
        <v>81</v>
      </c>
      <c r="B32" s="90">
        <f>'[1]heves'!$J244</f>
        <v>2983</v>
      </c>
      <c r="C32" s="91">
        <f>B32/$B$11*100</f>
        <v>15.583533591056318</v>
      </c>
      <c r="D32" s="91">
        <f>'[1]heves'!$J203/'[1]heves'!$J$205*100</f>
        <v>19.557364538285423</v>
      </c>
    </row>
    <row r="33" spans="1:4" s="108" customFormat="1" ht="18" customHeight="1">
      <c r="A33" s="25" t="s">
        <v>82</v>
      </c>
      <c r="B33" s="88">
        <f>'[1]heves'!$J245</f>
        <v>1903</v>
      </c>
      <c r="C33" s="89">
        <f>B33/$B$11*100</f>
        <v>9.941489917458991</v>
      </c>
      <c r="D33" s="89">
        <f>'[1]heves'!$J204/'[1]heves'!$J$205*100</f>
        <v>8.847621470363777</v>
      </c>
    </row>
    <row r="34" spans="1:4" s="109" customFormat="1" ht="22.5" customHeight="1">
      <c r="A34" s="18" t="s">
        <v>51</v>
      </c>
      <c r="B34" s="98">
        <f>SUM(B29:B33)</f>
        <v>19142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114</v>
      </c>
      <c r="B36" s="102">
        <f>'[1]heves'!$J248</f>
        <v>3338</v>
      </c>
      <c r="C36" s="103">
        <f>B36/$B$40*100</f>
        <v>17.438094243025805</v>
      </c>
      <c r="D36" s="103">
        <f>'[1]heves'!$J207/'[1]heves'!$J$211*100</f>
        <v>16.71839226659883</v>
      </c>
    </row>
    <row r="37" spans="1:4" ht="17.25" customHeight="1">
      <c r="A37" s="28" t="s">
        <v>115</v>
      </c>
      <c r="B37" s="88">
        <f>'[1]heves'!$J249</f>
        <v>1617</v>
      </c>
      <c r="C37" s="89">
        <f>B37/$B$40*100</f>
        <v>8.447393166858218</v>
      </c>
      <c r="D37" s="89">
        <f>'[1]heves'!$J208/'[1]heves'!$J$211*100</f>
        <v>10.80641058254897</v>
      </c>
    </row>
    <row r="38" spans="1:4" ht="17.25" customHeight="1">
      <c r="A38" s="27" t="s">
        <v>112</v>
      </c>
      <c r="B38" s="102">
        <f>'[1]heves'!$J250</f>
        <v>6514</v>
      </c>
      <c r="C38" s="103">
        <f>B38/$B$40*100</f>
        <v>34.029881935012014</v>
      </c>
      <c r="D38" s="103">
        <f>'[1]heves'!$J209/'[1]heves'!$J$211*100</f>
        <v>33.15186975324345</v>
      </c>
    </row>
    <row r="39" spans="1:4" ht="17.25" customHeight="1">
      <c r="A39" s="28" t="s">
        <v>75</v>
      </c>
      <c r="B39" s="88">
        <f>'[1]heves'!$J251</f>
        <v>7673</v>
      </c>
      <c r="C39" s="89">
        <f>B39/$B$40*100</f>
        <v>40.08463065510396</v>
      </c>
      <c r="D39" s="89">
        <f>'[1]heves'!$J210/'[1]heves'!$J$211*100</f>
        <v>39.32332739760875</v>
      </c>
    </row>
    <row r="40" spans="1:4" ht="12.75">
      <c r="A40" s="20" t="s">
        <v>51</v>
      </c>
      <c r="B40" s="104">
        <f>SUM(B36:B39)</f>
        <v>19142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107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9" bottom="0.3937007874015748" header="0.37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A38" sqref="A38"/>
      <selection pane="topRight" activeCell="A38" sqref="A3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71</v>
      </c>
      <c r="B2" s="138"/>
      <c r="C2" s="138"/>
      <c r="D2" s="138"/>
    </row>
    <row r="3" spans="1:4" ht="12.75">
      <c r="A3" s="139" t="s">
        <v>113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76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'[1]nograd'!$J214</f>
        <v>9404</v>
      </c>
      <c r="C9" s="89">
        <f>B9/$B$11*100</f>
        <v>51.38236258332422</v>
      </c>
      <c r="D9" s="89">
        <f>'[1]nograd'!$J173/'[1]nograd'!$J$175*100</f>
        <v>52.27460256339733</v>
      </c>
    </row>
    <row r="10" spans="1:4" s="108" customFormat="1" ht="14.25" customHeight="1">
      <c r="A10" s="31" t="s">
        <v>50</v>
      </c>
      <c r="B10" s="90">
        <f>'[1]nograd'!$J215</f>
        <v>8898</v>
      </c>
      <c r="C10" s="91">
        <f aca="true" t="shared" si="0" ref="C10:C39">B10/$B$11*100</f>
        <v>48.61763741667578</v>
      </c>
      <c r="D10" s="91">
        <f>'[1]nograd'!$J174/'[1]nograd'!$J$175*100</f>
        <v>47.72539743660268</v>
      </c>
    </row>
    <row r="11" spans="1:4" s="109" customFormat="1" ht="20.25" customHeight="1">
      <c r="A11" s="22" t="s">
        <v>51</v>
      </c>
      <c r="B11" s="92">
        <f>SUM(B9:B10)</f>
        <v>18302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84</v>
      </c>
      <c r="B13" s="88">
        <f>'[1]nograd'!$J225</f>
        <v>455</v>
      </c>
      <c r="C13" s="89">
        <f t="shared" si="0"/>
        <v>2.4860670964921865</v>
      </c>
      <c r="D13" s="89">
        <f>'[1]nograd'!$J184/'[1]nograd'!$J$182*100</f>
        <v>2.6459101160679905</v>
      </c>
      <c r="E13" s="110"/>
    </row>
    <row r="14" spans="1:4" ht="15.75" customHeight="1">
      <c r="A14" s="26" t="s">
        <v>85</v>
      </c>
      <c r="B14" s="90">
        <f>'[1]nograd'!$J226</f>
        <v>2562</v>
      </c>
      <c r="C14" s="91">
        <f t="shared" si="0"/>
        <v>13.998470112556005</v>
      </c>
      <c r="D14" s="91">
        <f>'[1]nograd'!$J185/'[1]nograd'!$J$182*100</f>
        <v>13.933659717256175</v>
      </c>
    </row>
    <row r="15" spans="1:4" s="108" customFormat="1" ht="15.75" customHeight="1">
      <c r="A15" s="25" t="s">
        <v>86</v>
      </c>
      <c r="B15" s="88">
        <f>'[1]nograd'!$J227</f>
        <v>4258</v>
      </c>
      <c r="C15" s="89">
        <f t="shared" si="0"/>
        <v>23.265216916184023</v>
      </c>
      <c r="D15" s="89">
        <f>'[1]nograd'!$J186/'[1]nograd'!$J$182*100</f>
        <v>24.34127289729908</v>
      </c>
    </row>
    <row r="16" spans="1:4" ht="15.75" customHeight="1">
      <c r="A16" s="26" t="s">
        <v>87</v>
      </c>
      <c r="B16" s="90">
        <f>'[1]nograd'!$J228</f>
        <v>4543</v>
      </c>
      <c r="C16" s="91">
        <f t="shared" si="0"/>
        <v>24.822423778821985</v>
      </c>
      <c r="D16" s="91">
        <f>'[1]nograd'!$J187/'[1]nograd'!$J$182*100</f>
        <v>24.357775455195554</v>
      </c>
    </row>
    <row r="17" spans="1:4" s="108" customFormat="1" ht="15.75" customHeight="1">
      <c r="A17" s="25" t="s">
        <v>88</v>
      </c>
      <c r="B17" s="88">
        <f>'[1]nograd'!$J229</f>
        <v>4301</v>
      </c>
      <c r="C17" s="89">
        <f t="shared" si="0"/>
        <v>23.500163916511855</v>
      </c>
      <c r="D17" s="89">
        <f>'[1]nograd'!$J188/'[1]nograd'!$J$182*100</f>
        <v>24.434787392045767</v>
      </c>
    </row>
    <row r="18" spans="1:4" ht="15.75" customHeight="1">
      <c r="A18" s="26" t="s">
        <v>89</v>
      </c>
      <c r="B18" s="90">
        <f>'[1]nograd'!$J230</f>
        <v>2183</v>
      </c>
      <c r="C18" s="91">
        <f t="shared" si="0"/>
        <v>11.927658179433942</v>
      </c>
      <c r="D18" s="91">
        <f>'[1]nograd'!$J189/'[1]nograd'!$J$182*100</f>
        <v>10.286594422135432</v>
      </c>
    </row>
    <row r="19" spans="1:4" s="111" customFormat="1" ht="22.5" customHeight="1">
      <c r="A19" s="22" t="s">
        <v>51</v>
      </c>
      <c r="B19" s="92">
        <f>SUM(B13:B18)</f>
        <v>18302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'[1]nograd'!$J233</f>
        <v>1204</v>
      </c>
      <c r="C21" s="89">
        <f t="shared" si="0"/>
        <v>6.578516009179324</v>
      </c>
      <c r="D21" s="89">
        <f>'[1]nograd'!$J192/'[1]nograd'!$J$198*100</f>
        <v>6.430496726992684</v>
      </c>
    </row>
    <row r="22" spans="1:4" ht="15.75" customHeight="1">
      <c r="A22" s="31" t="s">
        <v>54</v>
      </c>
      <c r="B22" s="90">
        <f>'[1]nograd'!$J234</f>
        <v>7245</v>
      </c>
      <c r="C22" s="91">
        <f t="shared" si="0"/>
        <v>39.58583761337559</v>
      </c>
      <c r="D22" s="91">
        <f>'[1]nograd'!$J193/'[1]nograd'!$J$198*100</f>
        <v>39.270586940975846</v>
      </c>
    </row>
    <row r="23" spans="1:4" s="108" customFormat="1" ht="15.75" customHeight="1">
      <c r="A23" s="30" t="s">
        <v>55</v>
      </c>
      <c r="B23" s="88">
        <f>'[1]nograd'!$J235</f>
        <v>4848</v>
      </c>
      <c r="C23" s="89">
        <f t="shared" si="0"/>
        <v>26.488908316031036</v>
      </c>
      <c r="D23" s="89">
        <f>'[1]nograd'!$J194/'[1]nograd'!$J$198*100</f>
        <v>28.010341602948458</v>
      </c>
    </row>
    <row r="24" spans="1:4" ht="15.75" customHeight="1">
      <c r="A24" s="31" t="s">
        <v>56</v>
      </c>
      <c r="B24" s="90">
        <f>'[1]nograd'!$J236</f>
        <v>2929</v>
      </c>
      <c r="C24" s="91">
        <f t="shared" si="0"/>
        <v>16.003715440935416</v>
      </c>
      <c r="D24" s="91">
        <f>'[1]nograd'!$J195/'[1]nograd'!$J$198*100</f>
        <v>15.429891633203146</v>
      </c>
    </row>
    <row r="25" spans="1:4" s="108" customFormat="1" ht="15.75" customHeight="1">
      <c r="A25" s="30" t="s">
        <v>57</v>
      </c>
      <c r="B25" s="88">
        <f>'[1]nograd'!$J237</f>
        <v>1482</v>
      </c>
      <c r="C25" s="89">
        <f t="shared" si="0"/>
        <v>8.097475685717408</v>
      </c>
      <c r="D25" s="89">
        <f>'[1]nograd'!$J196/'[1]nograd'!$J$198*100</f>
        <v>7.959733758732604</v>
      </c>
    </row>
    <row r="26" spans="1:4" ht="15.75" customHeight="1">
      <c r="A26" s="31" t="s">
        <v>58</v>
      </c>
      <c r="B26" s="90">
        <f>'[1]nograd'!$J238</f>
        <v>594</v>
      </c>
      <c r="C26" s="91">
        <f t="shared" si="0"/>
        <v>3.245546934761228</v>
      </c>
      <c r="D26" s="91">
        <f>'[1]nograd'!$J197/'[1]nograd'!$J$198*100</f>
        <v>2.8989493371472577</v>
      </c>
    </row>
    <row r="27" spans="1:4" s="111" customFormat="1" ht="21" customHeight="1">
      <c r="A27" s="22" t="s">
        <v>51</v>
      </c>
      <c r="B27" s="92">
        <f>SUM(B21:B26)</f>
        <v>18302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78</v>
      </c>
      <c r="B29" s="88">
        <f>'[1]nograd'!$J241</f>
        <v>5964</v>
      </c>
      <c r="C29" s="89">
        <f t="shared" si="0"/>
        <v>32.586602557097585</v>
      </c>
      <c r="D29" s="89">
        <f>'[1]nograd'!$J200/'[1]nograd'!$J$205*100</f>
        <v>27.614280213433084</v>
      </c>
    </row>
    <row r="30" spans="1:4" ht="18" customHeight="1">
      <c r="A30" s="26" t="s">
        <v>79</v>
      </c>
      <c r="B30" s="90">
        <f>'[1]nograd'!$J242</f>
        <v>3362</v>
      </c>
      <c r="C30" s="91">
        <f t="shared" si="0"/>
        <v>18.369577095399407</v>
      </c>
      <c r="D30" s="91">
        <f>'[1]nograd'!$J201/'[1]nograd'!$J$205*100</f>
        <v>17.22867044391881</v>
      </c>
    </row>
    <row r="31" spans="1:4" ht="18" customHeight="1">
      <c r="A31" s="25" t="s">
        <v>80</v>
      </c>
      <c r="B31" s="88">
        <f>'[1]nograd'!$J243</f>
        <v>3973</v>
      </c>
      <c r="C31" s="89">
        <f t="shared" si="0"/>
        <v>21.70801005354606</v>
      </c>
      <c r="D31" s="89">
        <f>'[1]nograd'!$J202/'[1]nograd'!$J$205*100</f>
        <v>21.464326970680457</v>
      </c>
    </row>
    <row r="32" spans="1:4" ht="18" customHeight="1">
      <c r="A32" s="26" t="s">
        <v>81</v>
      </c>
      <c r="B32" s="90">
        <f>'[1]nograd'!$J244</f>
        <v>2739</v>
      </c>
      <c r="C32" s="91">
        <f t="shared" si="0"/>
        <v>14.965577532510107</v>
      </c>
      <c r="D32" s="91">
        <f>'[1]nograd'!$J203/'[1]nograd'!$J$205*100</f>
        <v>19.357500412563947</v>
      </c>
    </row>
    <row r="33" spans="1:4" s="108" customFormat="1" ht="18" customHeight="1">
      <c r="A33" s="25" t="s">
        <v>82</v>
      </c>
      <c r="B33" s="88">
        <f>'[1]nograd'!$J245</f>
        <v>2264</v>
      </c>
      <c r="C33" s="89">
        <f t="shared" si="0"/>
        <v>12.370232761446836</v>
      </c>
      <c r="D33" s="89">
        <f>'[1]nograd'!$J204/'[1]nograd'!$J$205*100</f>
        <v>14.335221959403707</v>
      </c>
    </row>
    <row r="34" spans="1:4" s="109" customFormat="1" ht="22.5" customHeight="1">
      <c r="A34" s="18" t="s">
        <v>51</v>
      </c>
      <c r="B34" s="98">
        <f>SUM(B29:B33)</f>
        <v>18302</v>
      </c>
      <c r="C34" s="99">
        <f t="shared" si="0"/>
        <v>100</v>
      </c>
      <c r="D34" s="99">
        <f>SUM(D29:D33)</f>
        <v>100.00000000000001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114</v>
      </c>
      <c r="B36" s="102">
        <f>'[1]nograd'!$J248</f>
        <v>2446</v>
      </c>
      <c r="C36" s="103">
        <f t="shared" si="0"/>
        <v>13.36465960004371</v>
      </c>
      <c r="D36" s="103">
        <f>'[1]nograd'!$J207/'[1]nograd'!$J$211*100</f>
        <v>13.807140106716542</v>
      </c>
    </row>
    <row r="37" spans="1:4" ht="17.25" customHeight="1">
      <c r="A37" s="28" t="s">
        <v>115</v>
      </c>
      <c r="B37" s="88">
        <f>'[1]nograd'!$J249</f>
        <v>1317</v>
      </c>
      <c r="C37" s="89">
        <f t="shared" si="0"/>
        <v>7.195934870505956</v>
      </c>
      <c r="D37" s="89">
        <f>'[1]nograd'!$J208/'[1]nograd'!$J$211*100</f>
        <v>9.90703559051653</v>
      </c>
    </row>
    <row r="38" spans="1:4" ht="17.25" customHeight="1">
      <c r="A38" s="27" t="s">
        <v>112</v>
      </c>
      <c r="B38" s="102">
        <f>'[1]nograd'!$J250</f>
        <v>6784</v>
      </c>
      <c r="C38" s="103">
        <f t="shared" si="0"/>
        <v>37.066987214512075</v>
      </c>
      <c r="D38" s="103">
        <f>'[1]nograd'!$J209/'[1]nograd'!$J$211*100</f>
        <v>35.739039551130425</v>
      </c>
    </row>
    <row r="39" spans="1:4" ht="17.25" customHeight="1">
      <c r="A39" s="28" t="s">
        <v>75</v>
      </c>
      <c r="B39" s="88">
        <f>'[1]nograd'!$J251</f>
        <v>7755</v>
      </c>
      <c r="C39" s="89">
        <f t="shared" si="0"/>
        <v>42.37241831493826</v>
      </c>
      <c r="D39" s="89">
        <f>'[1]nograd'!$J210/'[1]nograd'!$J$211*100</f>
        <v>40.54678475163651</v>
      </c>
    </row>
    <row r="40" spans="1:4" ht="12.75">
      <c r="A40" s="20" t="s">
        <v>51</v>
      </c>
      <c r="B40" s="104">
        <f>SUM(B36:B39)</f>
        <v>18302</v>
      </c>
      <c r="C40" s="105">
        <f>B40/$B$11*100</f>
        <v>100</v>
      </c>
      <c r="D40" s="105">
        <f>SUM(D36:D39)</f>
        <v>100</v>
      </c>
    </row>
    <row r="41" spans="1:4" ht="30" customHeight="1">
      <c r="A41" s="127" t="s">
        <v>107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5" bottom="0.3937007874015748" header="0.36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workbookViewId="0" topLeftCell="A1">
      <selection activeCell="K43" sqref="K43"/>
    </sheetView>
  </sheetViews>
  <sheetFormatPr defaultColWidth="9.33203125" defaultRowHeight="12.75"/>
  <cols>
    <col min="1" max="1" width="28.5" style="68" customWidth="1"/>
    <col min="2" max="2" width="12" style="68" customWidth="1"/>
    <col min="3" max="3" width="13.83203125" style="68" customWidth="1"/>
    <col min="4" max="4" width="13.16015625" style="68" customWidth="1"/>
    <col min="5" max="5" width="12.5" style="68" customWidth="1"/>
    <col min="6" max="6" width="13.66015625" style="68" customWidth="1"/>
    <col min="7" max="10" width="12" style="68" customWidth="1"/>
    <col min="11" max="11" width="17.16015625" style="68" customWidth="1"/>
    <col min="12" max="14" width="11.16015625" style="68" customWidth="1"/>
    <col min="15" max="15" width="15.33203125" style="68" customWidth="1"/>
    <col min="16" max="16384" width="12" style="68" customWidth="1"/>
  </cols>
  <sheetData>
    <row r="1" spans="1:7" ht="12.75">
      <c r="A1" s="128" t="s">
        <v>60</v>
      </c>
      <c r="B1" s="128"/>
      <c r="C1" s="128"/>
      <c r="D1" s="128"/>
      <c r="E1" s="128"/>
      <c r="F1" s="128"/>
      <c r="G1" s="128"/>
    </row>
    <row r="2" spans="1:7" ht="12.75">
      <c r="A2" s="128" t="s">
        <v>73</v>
      </c>
      <c r="B2" s="128"/>
      <c r="C2" s="128"/>
      <c r="D2" s="128"/>
      <c r="E2" s="128"/>
      <c r="F2" s="128"/>
      <c r="G2" s="128"/>
    </row>
    <row r="3" spans="1:7" ht="21.75" customHeight="1">
      <c r="A3" s="159" t="s">
        <v>113</v>
      </c>
      <c r="B3" s="159"/>
      <c r="C3" s="159"/>
      <c r="D3" s="159"/>
      <c r="E3" s="159"/>
      <c r="F3" s="159"/>
      <c r="G3" s="159"/>
    </row>
    <row r="4" spans="1:7" ht="24" customHeight="1">
      <c r="A4" s="69"/>
      <c r="B4" s="148" t="s">
        <v>83</v>
      </c>
      <c r="C4" s="160" t="s">
        <v>61</v>
      </c>
      <c r="D4" s="161"/>
      <c r="E4" s="148" t="s">
        <v>62</v>
      </c>
      <c r="F4" s="148" t="s">
        <v>63</v>
      </c>
      <c r="G4" s="148" t="s">
        <v>64</v>
      </c>
    </row>
    <row r="5" spans="1:7" ht="24" customHeight="1">
      <c r="A5" s="70" t="s">
        <v>34</v>
      </c>
      <c r="B5" s="149"/>
      <c r="C5" s="10" t="s">
        <v>65</v>
      </c>
      <c r="D5" s="11" t="s">
        <v>66</v>
      </c>
      <c r="E5" s="149"/>
      <c r="F5" s="149"/>
      <c r="G5" s="149"/>
    </row>
    <row r="6" spans="1:7" ht="24" customHeight="1">
      <c r="A6" s="71"/>
      <c r="B6" s="150"/>
      <c r="C6" s="151" t="s">
        <v>67</v>
      </c>
      <c r="D6" s="152"/>
      <c r="E6" s="150"/>
      <c r="F6" s="150"/>
      <c r="G6" s="150"/>
    </row>
    <row r="7" spans="1:7" ht="18.75" customHeight="1">
      <c r="A7" s="156" t="s">
        <v>17</v>
      </c>
      <c r="B7" s="157"/>
      <c r="C7" s="157"/>
      <c r="D7" s="157"/>
      <c r="E7" s="157"/>
      <c r="F7" s="157"/>
      <c r="G7" s="158"/>
    </row>
    <row r="8" spans="1:10" s="73" customFormat="1" ht="12.75">
      <c r="A8" s="12" t="s">
        <v>2</v>
      </c>
      <c r="B8" s="36">
        <f>'[5]ZAROALL'!I185</f>
        <v>988</v>
      </c>
      <c r="C8" s="36">
        <f>'[4]Munka1'!F391</f>
        <v>237</v>
      </c>
      <c r="D8" s="36">
        <f>'[4]Munka1'!G391</f>
        <v>709</v>
      </c>
      <c r="E8" s="36">
        <f>B8+C8+D8</f>
        <v>1934</v>
      </c>
      <c r="F8" s="36">
        <f>E8-G8</f>
        <v>951</v>
      </c>
      <c r="G8" s="36">
        <f>'[5]ZAROALL'!J185</f>
        <v>983</v>
      </c>
      <c r="H8" s="72"/>
      <c r="I8" s="72"/>
      <c r="J8" s="72"/>
    </row>
    <row r="9" spans="1:7" s="73" customFormat="1" ht="12.75">
      <c r="A9" s="13" t="s">
        <v>3</v>
      </c>
      <c r="B9" s="74">
        <f>'[5]ZAROALL'!I186</f>
        <v>215</v>
      </c>
      <c r="C9" s="75">
        <f>'[4]Munka1'!F392</f>
        <v>43</v>
      </c>
      <c r="D9" s="76">
        <f>'[4]Munka1'!G392</f>
        <v>304</v>
      </c>
      <c r="E9" s="76">
        <f aca="true" t="shared" si="0" ref="E9:E22">B9+C9+D9</f>
        <v>562</v>
      </c>
      <c r="F9" s="76">
        <f aca="true" t="shared" si="1" ref="F9:F30">E9-G9</f>
        <v>314</v>
      </c>
      <c r="G9" s="74">
        <f>'[5]ZAROALL'!J186</f>
        <v>248</v>
      </c>
    </row>
    <row r="10" spans="1:7" s="73" customFormat="1" ht="12.75">
      <c r="A10" s="12" t="s">
        <v>4</v>
      </c>
      <c r="B10" s="36">
        <f>'[5]ZAROALL'!I187</f>
        <v>876</v>
      </c>
      <c r="C10" s="77">
        <f>'[4]Munka1'!F393</f>
        <v>89</v>
      </c>
      <c r="D10" s="78">
        <f>'[4]Munka1'!G393</f>
        <v>556</v>
      </c>
      <c r="E10" s="78">
        <f t="shared" si="0"/>
        <v>1521</v>
      </c>
      <c r="F10" s="78">
        <f t="shared" si="1"/>
        <v>1003</v>
      </c>
      <c r="G10" s="36">
        <f>'[5]ZAROALL'!J187</f>
        <v>518</v>
      </c>
    </row>
    <row r="11" spans="1:7" s="73" customFormat="1" ht="12.75">
      <c r="A11" s="13" t="s">
        <v>5</v>
      </c>
      <c r="B11" s="74">
        <f>'[5]ZAROALL'!I188</f>
        <v>49</v>
      </c>
      <c r="C11" s="75">
        <f>'[4]Munka1'!F394</f>
        <v>8</v>
      </c>
      <c r="D11" s="76">
        <f>'[4]Munka1'!G394</f>
        <v>125</v>
      </c>
      <c r="E11" s="76">
        <f t="shared" si="0"/>
        <v>182</v>
      </c>
      <c r="F11" s="76">
        <f t="shared" si="1"/>
        <v>55</v>
      </c>
      <c r="G11" s="74">
        <f>'[5]ZAROALL'!J188</f>
        <v>127</v>
      </c>
    </row>
    <row r="12" spans="1:7" s="73" customFormat="1" ht="12.75">
      <c r="A12" s="12" t="s">
        <v>6</v>
      </c>
      <c r="B12" s="36">
        <f>'[5]ZAROALL'!I189</f>
        <v>49</v>
      </c>
      <c r="C12" s="77">
        <f>'[4]Munka1'!F395</f>
        <v>26</v>
      </c>
      <c r="D12" s="78">
        <f>'[4]Munka1'!G395</f>
        <v>129</v>
      </c>
      <c r="E12" s="78">
        <f t="shared" si="0"/>
        <v>204</v>
      </c>
      <c r="F12" s="78">
        <f t="shared" si="1"/>
        <v>123</v>
      </c>
      <c r="G12" s="36">
        <f>'[5]ZAROALL'!J189</f>
        <v>81</v>
      </c>
    </row>
    <row r="13" spans="1:7" s="73" customFormat="1" ht="12.75">
      <c r="A13" s="13" t="s">
        <v>7</v>
      </c>
      <c r="B13" s="74">
        <f>'[5]ZAROALL'!I190</f>
        <v>1074</v>
      </c>
      <c r="C13" s="75">
        <f>'[4]Munka1'!F396</f>
        <v>38</v>
      </c>
      <c r="D13" s="76">
        <f>'[4]Munka1'!G396</f>
        <v>519</v>
      </c>
      <c r="E13" s="76">
        <f t="shared" si="0"/>
        <v>1631</v>
      </c>
      <c r="F13" s="76">
        <f t="shared" si="1"/>
        <v>539</v>
      </c>
      <c r="G13" s="74">
        <f>'[5]ZAROALL'!J190</f>
        <v>1092</v>
      </c>
    </row>
    <row r="14" spans="1:7" s="73" customFormat="1" ht="12.75">
      <c r="A14" s="12" t="s">
        <v>8</v>
      </c>
      <c r="B14" s="36">
        <f>'[5]ZAROALL'!I191</f>
        <v>215</v>
      </c>
      <c r="C14" s="77">
        <f>'[4]Munka1'!F397</f>
        <v>82</v>
      </c>
      <c r="D14" s="78">
        <f>'[4]Munka1'!G397</f>
        <v>261</v>
      </c>
      <c r="E14" s="78">
        <f t="shared" si="0"/>
        <v>558</v>
      </c>
      <c r="F14" s="78">
        <f t="shared" si="1"/>
        <v>240</v>
      </c>
      <c r="G14" s="36">
        <f>'[5]ZAROALL'!J191</f>
        <v>318</v>
      </c>
    </row>
    <row r="15" spans="1:7" s="73" customFormat="1" ht="12.75">
      <c r="A15" s="13" t="s">
        <v>9</v>
      </c>
      <c r="B15" s="74">
        <f>'[5]ZAROALL'!I192</f>
        <v>369</v>
      </c>
      <c r="C15" s="75">
        <f>'[4]Munka1'!F398</f>
        <v>15</v>
      </c>
      <c r="D15" s="76">
        <f>'[4]Munka1'!G398</f>
        <v>437</v>
      </c>
      <c r="E15" s="76">
        <f t="shared" si="0"/>
        <v>821</v>
      </c>
      <c r="F15" s="76">
        <f t="shared" si="1"/>
        <v>384</v>
      </c>
      <c r="G15" s="74">
        <f>'[5]ZAROALL'!J192</f>
        <v>437</v>
      </c>
    </row>
    <row r="16" spans="1:7" s="73" customFormat="1" ht="12.75">
      <c r="A16" s="12" t="s">
        <v>10</v>
      </c>
      <c r="B16" s="36">
        <f>'[5]ZAROALL'!I193</f>
        <v>298</v>
      </c>
      <c r="C16" s="77">
        <f>'[4]Munka1'!F399</f>
        <v>75</v>
      </c>
      <c r="D16" s="78">
        <f>'[4]Munka1'!G399</f>
        <v>592</v>
      </c>
      <c r="E16" s="78">
        <f t="shared" si="0"/>
        <v>965</v>
      </c>
      <c r="F16" s="78">
        <f t="shared" si="1"/>
        <v>340</v>
      </c>
      <c r="G16" s="36">
        <f>'[5]ZAROALL'!J193</f>
        <v>625</v>
      </c>
    </row>
    <row r="17" spans="1:7" s="73" customFormat="1" ht="12.75">
      <c r="A17" s="13" t="s">
        <v>11</v>
      </c>
      <c r="B17" s="74">
        <f>'[5]ZAROALL'!I194</f>
        <v>496</v>
      </c>
      <c r="C17" s="75">
        <f>'[4]Munka1'!F400</f>
        <v>44</v>
      </c>
      <c r="D17" s="76">
        <f>'[4]Munka1'!G400</f>
        <v>562</v>
      </c>
      <c r="E17" s="76">
        <f t="shared" si="0"/>
        <v>1102</v>
      </c>
      <c r="F17" s="76">
        <f t="shared" si="1"/>
        <v>578</v>
      </c>
      <c r="G17" s="74">
        <f>'[5]ZAROALL'!J194</f>
        <v>524</v>
      </c>
    </row>
    <row r="18" spans="1:7" s="73" customFormat="1" ht="12.75">
      <c r="A18" s="12" t="s">
        <v>12</v>
      </c>
      <c r="B18" s="36">
        <f>'[5]ZAROALL'!I195</f>
        <v>224</v>
      </c>
      <c r="C18" s="77">
        <f>'[4]Munka1'!F401</f>
        <v>5</v>
      </c>
      <c r="D18" s="78">
        <f>'[4]Munka1'!G401</f>
        <v>136</v>
      </c>
      <c r="E18" s="78">
        <f t="shared" si="0"/>
        <v>365</v>
      </c>
      <c r="F18" s="78">
        <f t="shared" si="1"/>
        <v>252</v>
      </c>
      <c r="G18" s="36">
        <f>'[5]ZAROALL'!J195</f>
        <v>113</v>
      </c>
    </row>
    <row r="19" spans="1:7" s="73" customFormat="1" ht="12.75">
      <c r="A19" s="13" t="s">
        <v>13</v>
      </c>
      <c r="B19" s="74">
        <f>'[5]ZAROALL'!I196</f>
        <v>157</v>
      </c>
      <c r="C19" s="75">
        <f>'[4]Munka1'!F402</f>
        <v>34</v>
      </c>
      <c r="D19" s="76">
        <f>'[4]Munka1'!G402</f>
        <v>77</v>
      </c>
      <c r="E19" s="76">
        <f t="shared" si="0"/>
        <v>268</v>
      </c>
      <c r="F19" s="76">
        <f t="shared" si="1"/>
        <v>193</v>
      </c>
      <c r="G19" s="74">
        <f>'[5]ZAROALL'!J196</f>
        <v>75</v>
      </c>
    </row>
    <row r="20" spans="1:7" s="73" customFormat="1" ht="12.75">
      <c r="A20" s="12" t="s">
        <v>14</v>
      </c>
      <c r="B20" s="36">
        <f>'[5]ZAROALL'!I197</f>
        <v>197</v>
      </c>
      <c r="C20" s="77">
        <f>'[4]Munka1'!F403</f>
        <v>1</v>
      </c>
      <c r="D20" s="78">
        <f>'[4]Munka1'!G403</f>
        <v>115</v>
      </c>
      <c r="E20" s="78">
        <f t="shared" si="0"/>
        <v>313</v>
      </c>
      <c r="F20" s="78">
        <f t="shared" si="1"/>
        <v>171</v>
      </c>
      <c r="G20" s="36">
        <f>'[5]ZAROALL'!J197</f>
        <v>142</v>
      </c>
    </row>
    <row r="21" spans="1:7" s="73" customFormat="1" ht="12.75">
      <c r="A21" s="13" t="s">
        <v>15</v>
      </c>
      <c r="B21" s="74">
        <f>'[5]ZAROALL'!I198</f>
        <v>120</v>
      </c>
      <c r="C21" s="75">
        <f>'[4]Munka1'!F404</f>
        <v>25</v>
      </c>
      <c r="D21" s="76">
        <f>'[4]Munka1'!G404</f>
        <v>69</v>
      </c>
      <c r="E21" s="76">
        <f t="shared" si="0"/>
        <v>214</v>
      </c>
      <c r="F21" s="76">
        <f t="shared" si="1"/>
        <v>148</v>
      </c>
      <c r="G21" s="74">
        <f>'[5]ZAROALL'!J198</f>
        <v>66</v>
      </c>
    </row>
    <row r="22" spans="1:7" s="73" customFormat="1" ht="12.75">
      <c r="A22" s="12" t="s">
        <v>16</v>
      </c>
      <c r="B22" s="36">
        <f>'[5]ZAROALL'!I199</f>
        <v>42</v>
      </c>
      <c r="C22" s="77">
        <f>'[4]Munka1'!F405</f>
        <v>27</v>
      </c>
      <c r="D22" s="78">
        <f>'[4]Munka1'!G405</f>
        <v>275</v>
      </c>
      <c r="E22" s="78">
        <f t="shared" si="0"/>
        <v>344</v>
      </c>
      <c r="F22" s="78">
        <f t="shared" si="1"/>
        <v>264</v>
      </c>
      <c r="G22" s="36">
        <f>'[5]ZAROALL'!J199</f>
        <v>80</v>
      </c>
    </row>
    <row r="23" spans="1:9" s="73" customFormat="1" ht="32.25" customHeight="1">
      <c r="A23" s="79" t="s">
        <v>17</v>
      </c>
      <c r="B23" s="80">
        <f aca="true" t="shared" si="2" ref="B23:G23">SUM(B8:B22)</f>
        <v>5369</v>
      </c>
      <c r="C23" s="80">
        <f t="shared" si="2"/>
        <v>749</v>
      </c>
      <c r="D23" s="80">
        <f>SUM(D8:D22)</f>
        <v>4866</v>
      </c>
      <c r="E23" s="80">
        <f t="shared" si="2"/>
        <v>10984</v>
      </c>
      <c r="F23" s="80">
        <f t="shared" si="1"/>
        <v>5555</v>
      </c>
      <c r="G23" s="80">
        <f t="shared" si="2"/>
        <v>5429</v>
      </c>
      <c r="I23" s="72"/>
    </row>
    <row r="24" spans="1:17" s="73" customFormat="1" ht="19.5" customHeight="1">
      <c r="A24" s="153" t="s">
        <v>24</v>
      </c>
      <c r="B24" s="154"/>
      <c r="C24" s="154"/>
      <c r="D24" s="154"/>
      <c r="E24" s="154"/>
      <c r="F24" s="154"/>
      <c r="G24" s="155"/>
      <c r="H24" s="72"/>
      <c r="O24" s="7"/>
      <c r="P24" s="7"/>
      <c r="Q24" s="7"/>
    </row>
    <row r="25" spans="1:7" s="73" customFormat="1" ht="12.75">
      <c r="A25" s="13" t="s">
        <v>18</v>
      </c>
      <c r="B25" s="74">
        <f>'[5]ZAROALL'!I202</f>
        <v>275</v>
      </c>
      <c r="C25" s="81">
        <f>'[4]Munka1'!F407</f>
        <v>236</v>
      </c>
      <c r="D25" s="81">
        <f>'[4]Munka1'!G407</f>
        <v>231</v>
      </c>
      <c r="E25" s="76">
        <f aca="true" t="shared" si="3" ref="E25:E30">B25+C25+D25</f>
        <v>742</v>
      </c>
      <c r="F25" s="76">
        <f t="shared" si="1"/>
        <v>444</v>
      </c>
      <c r="G25" s="74">
        <f>'[5]ZAROALL'!J202</f>
        <v>298</v>
      </c>
    </row>
    <row r="26" spans="1:7" s="73" customFormat="1" ht="12.75">
      <c r="A26" s="4" t="s">
        <v>19</v>
      </c>
      <c r="B26" s="36">
        <f>'[5]ZAROALL'!I203</f>
        <v>205</v>
      </c>
      <c r="C26" s="77">
        <f>'[4]Munka1'!F408</f>
        <v>174</v>
      </c>
      <c r="D26" s="78">
        <f>'[4]Munka1'!G408</f>
        <v>265</v>
      </c>
      <c r="E26" s="78">
        <f t="shared" si="3"/>
        <v>644</v>
      </c>
      <c r="F26" s="78">
        <f t="shared" si="1"/>
        <v>521</v>
      </c>
      <c r="G26" s="36">
        <f>'[5]ZAROALL'!J203</f>
        <v>123</v>
      </c>
    </row>
    <row r="27" spans="1:7" s="73" customFormat="1" ht="12.75">
      <c r="A27" s="13" t="s">
        <v>20</v>
      </c>
      <c r="B27" s="74">
        <f>'[5]ZAROALL'!I204</f>
        <v>146</v>
      </c>
      <c r="C27" s="75">
        <f>'[4]Munka1'!F409</f>
        <v>369</v>
      </c>
      <c r="D27" s="76">
        <f>'[4]Munka1'!G409</f>
        <v>82</v>
      </c>
      <c r="E27" s="76">
        <f t="shared" si="3"/>
        <v>597</v>
      </c>
      <c r="F27" s="76">
        <f t="shared" si="1"/>
        <v>487</v>
      </c>
      <c r="G27" s="74">
        <f>'[5]ZAROALL'!J204</f>
        <v>110</v>
      </c>
    </row>
    <row r="28" spans="1:7" s="73" customFormat="1" ht="12.75">
      <c r="A28" s="4" t="s">
        <v>21</v>
      </c>
      <c r="B28" s="36">
        <f>'[5]ZAROALL'!I205</f>
        <v>167</v>
      </c>
      <c r="C28" s="77">
        <f>'[4]Munka1'!F410</f>
        <v>57</v>
      </c>
      <c r="D28" s="78">
        <f>'[4]Munka1'!G410</f>
        <v>177</v>
      </c>
      <c r="E28" s="78">
        <f t="shared" si="3"/>
        <v>401</v>
      </c>
      <c r="F28" s="78">
        <f t="shared" si="1"/>
        <v>326</v>
      </c>
      <c r="G28" s="36">
        <f>'[5]ZAROALL'!J205</f>
        <v>75</v>
      </c>
    </row>
    <row r="29" spans="1:7" s="73" customFormat="1" ht="12.75">
      <c r="A29" s="13" t="s">
        <v>22</v>
      </c>
      <c r="B29" s="74">
        <f>'[5]ZAROALL'!I206</f>
        <v>181</v>
      </c>
      <c r="C29" s="75">
        <f>'[4]Munka1'!F411</f>
        <v>85</v>
      </c>
      <c r="D29" s="76">
        <f>'[4]Munka1'!G411</f>
        <v>152</v>
      </c>
      <c r="E29" s="76">
        <f t="shared" si="3"/>
        <v>418</v>
      </c>
      <c r="F29" s="76">
        <f t="shared" si="1"/>
        <v>221</v>
      </c>
      <c r="G29" s="74">
        <f>'[5]ZAROALL'!J206</f>
        <v>197</v>
      </c>
    </row>
    <row r="30" spans="1:7" s="73" customFormat="1" ht="12.75">
      <c r="A30" s="4" t="s">
        <v>23</v>
      </c>
      <c r="B30" s="36">
        <f>'[5]ZAROALL'!I207</f>
        <v>58</v>
      </c>
      <c r="C30" s="77">
        <f>'[4]Munka1'!F412</f>
        <v>2</v>
      </c>
      <c r="D30" s="78">
        <f>'[4]Munka1'!G412</f>
        <v>176</v>
      </c>
      <c r="E30" s="78">
        <f t="shared" si="3"/>
        <v>236</v>
      </c>
      <c r="F30" s="78">
        <f t="shared" si="1"/>
        <v>111</v>
      </c>
      <c r="G30" s="36">
        <f>'[5]ZAROALL'!J207</f>
        <v>125</v>
      </c>
    </row>
    <row r="31" spans="1:7" s="73" customFormat="1" ht="12.75">
      <c r="A31" s="82" t="s">
        <v>24</v>
      </c>
      <c r="B31" s="83">
        <f aca="true" t="shared" si="4" ref="B31:G31">SUM(B25:B30)</f>
        <v>1032</v>
      </c>
      <c r="C31" s="83">
        <f t="shared" si="4"/>
        <v>923</v>
      </c>
      <c r="D31" s="83">
        <f t="shared" si="4"/>
        <v>1083</v>
      </c>
      <c r="E31" s="83">
        <f t="shared" si="4"/>
        <v>3038</v>
      </c>
      <c r="F31" s="83">
        <f t="shared" si="4"/>
        <v>2110</v>
      </c>
      <c r="G31" s="83">
        <f t="shared" si="4"/>
        <v>928</v>
      </c>
    </row>
    <row r="32" spans="1:10" s="73" customFormat="1" ht="12.75">
      <c r="A32" s="153" t="s">
        <v>31</v>
      </c>
      <c r="B32" s="154"/>
      <c r="C32" s="154"/>
      <c r="D32" s="154"/>
      <c r="E32" s="154"/>
      <c r="F32" s="154"/>
      <c r="G32" s="155"/>
      <c r="H32" s="72"/>
      <c r="J32" s="72"/>
    </row>
    <row r="33" spans="1:7" s="73" customFormat="1" ht="12.75">
      <c r="A33" s="14" t="s">
        <v>25</v>
      </c>
      <c r="B33" s="81">
        <f>'[5]ZAROALL'!I210</f>
        <v>410</v>
      </c>
      <c r="C33" s="81">
        <f>'[4]Munka1'!F414</f>
        <v>27</v>
      </c>
      <c r="D33" s="81">
        <f>'[4]Munka1'!G414</f>
        <v>499</v>
      </c>
      <c r="E33" s="84">
        <f aca="true" t="shared" si="5" ref="E33:E38">B33+C33+D33</f>
        <v>936</v>
      </c>
      <c r="F33" s="84">
        <f aca="true" t="shared" si="6" ref="F33:F38">E33-G33</f>
        <v>486</v>
      </c>
      <c r="G33" s="81">
        <f>'[5]ZAROALL'!J210</f>
        <v>450</v>
      </c>
    </row>
    <row r="34" spans="1:7" s="73" customFormat="1" ht="12.75">
      <c r="A34" s="4" t="s">
        <v>26</v>
      </c>
      <c r="B34" s="36">
        <f>'[5]ZAROALL'!I211</f>
        <v>460</v>
      </c>
      <c r="C34" s="77">
        <f>'[4]Munka1'!F415</f>
        <v>106</v>
      </c>
      <c r="D34" s="78">
        <f>'[4]Munka1'!G415</f>
        <v>102</v>
      </c>
      <c r="E34" s="78">
        <f t="shared" si="5"/>
        <v>668</v>
      </c>
      <c r="F34" s="78">
        <f t="shared" si="6"/>
        <v>210</v>
      </c>
      <c r="G34" s="36">
        <f>'[5]ZAROALL'!J211</f>
        <v>458</v>
      </c>
    </row>
    <row r="35" spans="1:7" s="73" customFormat="1" ht="12.75">
      <c r="A35" s="14" t="s">
        <v>27</v>
      </c>
      <c r="B35" s="74">
        <f>'[5]ZAROALL'!I212</f>
        <v>195</v>
      </c>
      <c r="C35" s="75">
        <f>'[4]Munka1'!F416</f>
        <v>42</v>
      </c>
      <c r="D35" s="76">
        <f>'[4]Munka1'!G416</f>
        <v>139</v>
      </c>
      <c r="E35" s="76">
        <f t="shared" si="5"/>
        <v>376</v>
      </c>
      <c r="F35" s="76">
        <f t="shared" si="6"/>
        <v>298</v>
      </c>
      <c r="G35" s="74">
        <f>'[5]ZAROALL'!J212</f>
        <v>78</v>
      </c>
    </row>
    <row r="36" spans="1:7" s="73" customFormat="1" ht="12.75">
      <c r="A36" s="4" t="s">
        <v>28</v>
      </c>
      <c r="B36" s="36">
        <f>'[5]ZAROALL'!I213</f>
        <v>105</v>
      </c>
      <c r="C36" s="77">
        <f>'[4]Munka1'!F417</f>
        <v>6</v>
      </c>
      <c r="D36" s="78">
        <f>'[4]Munka1'!G417</f>
        <v>186</v>
      </c>
      <c r="E36" s="78">
        <f t="shared" si="5"/>
        <v>297</v>
      </c>
      <c r="F36" s="78">
        <f t="shared" si="6"/>
        <v>164</v>
      </c>
      <c r="G36" s="36">
        <f>'[5]ZAROALL'!J213</f>
        <v>133</v>
      </c>
    </row>
    <row r="37" spans="1:7" s="73" customFormat="1" ht="12.75">
      <c r="A37" s="14" t="s">
        <v>29</v>
      </c>
      <c r="B37" s="74">
        <f>'[5]ZAROALL'!I214</f>
        <v>308</v>
      </c>
      <c r="C37" s="75">
        <f>'[4]Munka1'!F418</f>
        <v>15</v>
      </c>
      <c r="D37" s="76">
        <f>'[4]Munka1'!G418</f>
        <v>199</v>
      </c>
      <c r="E37" s="76">
        <f t="shared" si="5"/>
        <v>522</v>
      </c>
      <c r="F37" s="76">
        <f t="shared" si="6"/>
        <v>142</v>
      </c>
      <c r="G37" s="74">
        <f>'[5]ZAROALL'!J214</f>
        <v>380</v>
      </c>
    </row>
    <row r="38" spans="1:7" s="73" customFormat="1" ht="12.75">
      <c r="A38" s="4" t="s">
        <v>30</v>
      </c>
      <c r="B38" s="36">
        <f>'[5]ZAROALL'!I215</f>
        <v>123</v>
      </c>
      <c r="C38" s="77">
        <f>'[4]Munka1'!F419</f>
        <v>21</v>
      </c>
      <c r="D38" s="78">
        <f>'[4]Munka1'!G419</f>
        <v>54</v>
      </c>
      <c r="E38" s="78">
        <f t="shared" si="5"/>
        <v>198</v>
      </c>
      <c r="F38" s="78">
        <f t="shared" si="6"/>
        <v>132</v>
      </c>
      <c r="G38" s="36">
        <f>'[5]ZAROALL'!J215</f>
        <v>66</v>
      </c>
    </row>
    <row r="39" spans="1:9" s="73" customFormat="1" ht="12.75">
      <c r="A39" s="82" t="s">
        <v>31</v>
      </c>
      <c r="B39" s="83">
        <f aca="true" t="shared" si="7" ref="B39:G39">SUM(B33:B38)</f>
        <v>1601</v>
      </c>
      <c r="C39" s="85">
        <f t="shared" si="7"/>
        <v>217</v>
      </c>
      <c r="D39" s="86">
        <f t="shared" si="7"/>
        <v>1179</v>
      </c>
      <c r="E39" s="86">
        <f>SUM(E33:E38)</f>
        <v>2997</v>
      </c>
      <c r="F39" s="86">
        <f>SUM(F33:F38)</f>
        <v>1432</v>
      </c>
      <c r="G39" s="83">
        <f t="shared" si="7"/>
        <v>1565</v>
      </c>
      <c r="H39" s="72"/>
      <c r="I39" s="72"/>
    </row>
    <row r="40" spans="1:7" s="73" customFormat="1" ht="33.75" customHeight="1">
      <c r="A40" s="50" t="s">
        <v>32</v>
      </c>
      <c r="B40" s="51">
        <f aca="true" t="shared" si="8" ref="B40:G40">B39+B31+B23</f>
        <v>8002</v>
      </c>
      <c r="C40" s="51">
        <f t="shared" si="8"/>
        <v>1889</v>
      </c>
      <c r="D40" s="51">
        <f t="shared" si="8"/>
        <v>7128</v>
      </c>
      <c r="E40" s="51">
        <f>E39+E31+E23</f>
        <v>17019</v>
      </c>
      <c r="F40" s="51">
        <f t="shared" si="8"/>
        <v>9097</v>
      </c>
      <c r="G40" s="51">
        <f t="shared" si="8"/>
        <v>7922</v>
      </c>
    </row>
    <row r="41" ht="12.75">
      <c r="D41" s="87"/>
    </row>
    <row r="42" spans="3:4" ht="12.75">
      <c r="C42" s="87"/>
      <c r="D42" s="87">
        <f>SUM(C40:D40)</f>
        <v>9017</v>
      </c>
    </row>
    <row r="43" spans="3:4" ht="12.75">
      <c r="C43" s="87"/>
      <c r="D43" s="87">
        <f>SUM(C23:D23)</f>
        <v>5615</v>
      </c>
    </row>
    <row r="44" ht="12.75">
      <c r="D44" s="87">
        <f>SUM(C31:D31)</f>
        <v>2006</v>
      </c>
    </row>
    <row r="45" ht="12.75">
      <c r="D45" s="87">
        <f>SUM(C39:D39)</f>
        <v>1396</v>
      </c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2"/>
  <headerFooter alignWithMargins="0">
    <oddHeader>&amp;R&amp;"Times New Roman CE,Dőlt"7. sz. táblázat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F31" sqref="F31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124" t="s">
        <v>116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165" t="s">
        <v>90</v>
      </c>
      <c r="B2" s="169" t="s">
        <v>91</v>
      </c>
      <c r="C2" s="170"/>
      <c r="D2" s="170"/>
      <c r="E2" s="170"/>
      <c r="F2" s="169" t="s">
        <v>92</v>
      </c>
      <c r="G2" s="170"/>
      <c r="H2" s="176"/>
      <c r="I2" s="177"/>
    </row>
    <row r="3" spans="1:9" ht="12.75">
      <c r="A3" s="166"/>
      <c r="B3" s="171"/>
      <c r="C3" s="172"/>
      <c r="D3" s="173"/>
      <c r="E3" s="173"/>
      <c r="F3" s="178"/>
      <c r="G3" s="179"/>
      <c r="H3" s="179"/>
      <c r="I3" s="180"/>
    </row>
    <row r="4" spans="1:9" ht="12.75">
      <c r="A4" s="167"/>
      <c r="B4" s="174"/>
      <c r="C4" s="175"/>
      <c r="D4" s="175"/>
      <c r="E4" s="175"/>
      <c r="F4" s="181"/>
      <c r="G4" s="182"/>
      <c r="H4" s="182"/>
      <c r="I4" s="183"/>
    </row>
    <row r="5" spans="1:9" ht="40.5" customHeight="1">
      <c r="A5" s="167"/>
      <c r="B5" s="8" t="s">
        <v>109</v>
      </c>
      <c r="C5" s="9" t="s">
        <v>21</v>
      </c>
      <c r="D5" s="9" t="s">
        <v>93</v>
      </c>
      <c r="E5" s="184" t="s">
        <v>110</v>
      </c>
      <c r="F5" s="8" t="s">
        <v>109</v>
      </c>
      <c r="G5" s="9" t="s">
        <v>21</v>
      </c>
      <c r="H5" s="9" t="s">
        <v>93</v>
      </c>
      <c r="I5" s="184" t="s">
        <v>110</v>
      </c>
    </row>
    <row r="6" spans="1:9" ht="14.25" customHeight="1">
      <c r="A6" s="168"/>
      <c r="B6" s="186" t="s">
        <v>94</v>
      </c>
      <c r="C6" s="187"/>
      <c r="D6" s="188"/>
      <c r="E6" s="185"/>
      <c r="F6" s="186" t="s">
        <v>94</v>
      </c>
      <c r="G6" s="187"/>
      <c r="H6" s="188"/>
      <c r="I6" s="185"/>
    </row>
    <row r="7" spans="1:9" ht="21" customHeight="1">
      <c r="A7" s="162" t="s">
        <v>108</v>
      </c>
      <c r="B7" s="163"/>
      <c r="C7" s="163"/>
      <c r="D7" s="163"/>
      <c r="E7" s="163"/>
      <c r="F7" s="163"/>
      <c r="G7" s="163"/>
      <c r="H7" s="163"/>
      <c r="I7" s="164"/>
    </row>
    <row r="8" spans="1:9" ht="12.75">
      <c r="A8" s="56" t="s">
        <v>95</v>
      </c>
      <c r="B8" s="57">
        <v>1</v>
      </c>
      <c r="C8" s="57">
        <v>1</v>
      </c>
      <c r="D8" s="57">
        <v>0</v>
      </c>
      <c r="E8" s="57">
        <f aca="true" t="shared" si="0" ref="E8:E19">SUM(B8:D8)</f>
        <v>2</v>
      </c>
      <c r="F8" s="57">
        <v>28</v>
      </c>
      <c r="G8" s="57">
        <v>13</v>
      </c>
      <c r="H8" s="57">
        <v>0</v>
      </c>
      <c r="I8" s="57">
        <f aca="true" t="shared" si="1" ref="I8:I19">SUM(F8:H8)</f>
        <v>41</v>
      </c>
    </row>
    <row r="9" spans="1:9" ht="12.75">
      <c r="A9" s="58" t="s">
        <v>96</v>
      </c>
      <c r="B9" s="59">
        <v>1</v>
      </c>
      <c r="C9" s="59">
        <v>1</v>
      </c>
      <c r="D9" s="59">
        <v>0</v>
      </c>
      <c r="E9" s="59">
        <f t="shared" si="0"/>
        <v>2</v>
      </c>
      <c r="F9" s="59">
        <v>93</v>
      </c>
      <c r="G9" s="59">
        <v>29</v>
      </c>
      <c r="H9" s="59">
        <v>0</v>
      </c>
      <c r="I9" s="59">
        <f t="shared" si="1"/>
        <v>122</v>
      </c>
    </row>
    <row r="10" spans="1:9" ht="12.75">
      <c r="A10" s="60" t="s">
        <v>97</v>
      </c>
      <c r="B10" s="61">
        <v>2</v>
      </c>
      <c r="C10" s="61">
        <v>0</v>
      </c>
      <c r="D10" s="61">
        <v>1</v>
      </c>
      <c r="E10" s="61">
        <f t="shared" si="0"/>
        <v>3</v>
      </c>
      <c r="F10" s="61">
        <v>44</v>
      </c>
      <c r="G10" s="61">
        <v>0</v>
      </c>
      <c r="H10" s="61">
        <v>35</v>
      </c>
      <c r="I10" s="61">
        <f t="shared" si="1"/>
        <v>79</v>
      </c>
    </row>
    <row r="11" spans="1:9" ht="12.75">
      <c r="A11" s="62" t="s">
        <v>98</v>
      </c>
      <c r="B11" s="63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35</v>
      </c>
      <c r="H11" s="59">
        <v>0</v>
      </c>
      <c r="I11" s="59">
        <f t="shared" si="1"/>
        <v>35</v>
      </c>
    </row>
    <row r="12" spans="1:9" ht="12.75">
      <c r="A12" s="64" t="s">
        <v>99</v>
      </c>
      <c r="B12" s="65">
        <v>1</v>
      </c>
      <c r="C12" s="61">
        <v>0</v>
      </c>
      <c r="D12" s="61">
        <v>1</v>
      </c>
      <c r="E12" s="61">
        <f t="shared" si="0"/>
        <v>2</v>
      </c>
      <c r="F12" s="61">
        <v>19</v>
      </c>
      <c r="G12" s="61">
        <v>0</v>
      </c>
      <c r="H12" s="61">
        <v>100</v>
      </c>
      <c r="I12" s="61">
        <f t="shared" si="1"/>
        <v>119</v>
      </c>
    </row>
    <row r="13" spans="1:9" ht="12.75">
      <c r="A13" s="62" t="s">
        <v>100</v>
      </c>
      <c r="B13" s="63">
        <v>1</v>
      </c>
      <c r="C13" s="59">
        <v>2</v>
      </c>
      <c r="D13" s="59">
        <v>1</v>
      </c>
      <c r="E13" s="59">
        <f t="shared" si="0"/>
        <v>4</v>
      </c>
      <c r="F13" s="59">
        <v>23</v>
      </c>
      <c r="G13" s="59">
        <v>72</v>
      </c>
      <c r="H13" s="59">
        <v>20</v>
      </c>
      <c r="I13" s="59">
        <f t="shared" si="1"/>
        <v>115</v>
      </c>
    </row>
    <row r="14" spans="1:9" ht="12.75">
      <c r="A14" s="64" t="s">
        <v>101</v>
      </c>
      <c r="B14" s="65">
        <v>1</v>
      </c>
      <c r="C14" s="61">
        <v>1</v>
      </c>
      <c r="D14" s="61">
        <v>1</v>
      </c>
      <c r="E14" s="61">
        <f t="shared" si="0"/>
        <v>3</v>
      </c>
      <c r="F14" s="61">
        <v>13</v>
      </c>
      <c r="G14" s="61">
        <v>26</v>
      </c>
      <c r="H14" s="61">
        <v>73</v>
      </c>
      <c r="I14" s="61">
        <f t="shared" si="1"/>
        <v>112</v>
      </c>
    </row>
    <row r="15" spans="1:9" ht="12.75">
      <c r="A15" s="62" t="s">
        <v>102</v>
      </c>
      <c r="B15" s="63">
        <v>0</v>
      </c>
      <c r="C15" s="59">
        <v>1</v>
      </c>
      <c r="D15" s="59">
        <v>0</v>
      </c>
      <c r="E15" s="59">
        <f t="shared" si="0"/>
        <v>1</v>
      </c>
      <c r="F15" s="59">
        <v>0</v>
      </c>
      <c r="G15" s="59">
        <v>16</v>
      </c>
      <c r="H15" s="59">
        <v>0</v>
      </c>
      <c r="I15" s="59">
        <f t="shared" si="1"/>
        <v>16</v>
      </c>
    </row>
    <row r="16" spans="1:9" ht="12.75">
      <c r="A16" s="64" t="s">
        <v>103</v>
      </c>
      <c r="B16" s="65">
        <v>1</v>
      </c>
      <c r="C16" s="61">
        <v>0</v>
      </c>
      <c r="D16" s="61">
        <v>0</v>
      </c>
      <c r="E16" s="61">
        <f t="shared" si="0"/>
        <v>1</v>
      </c>
      <c r="F16" s="61">
        <v>116</v>
      </c>
      <c r="G16" s="61">
        <v>0</v>
      </c>
      <c r="H16" s="61">
        <v>0</v>
      </c>
      <c r="I16" s="61">
        <f t="shared" si="1"/>
        <v>116</v>
      </c>
    </row>
    <row r="17" spans="1:9" ht="12.75">
      <c r="A17" s="62" t="s">
        <v>104</v>
      </c>
      <c r="B17" s="63">
        <v>1</v>
      </c>
      <c r="C17" s="59">
        <v>2</v>
      </c>
      <c r="D17" s="59">
        <v>1</v>
      </c>
      <c r="E17" s="59">
        <f t="shared" si="0"/>
        <v>4</v>
      </c>
      <c r="F17" s="59">
        <v>38</v>
      </c>
      <c r="G17" s="59">
        <v>46</v>
      </c>
      <c r="H17" s="59">
        <v>15</v>
      </c>
      <c r="I17" s="59">
        <f t="shared" si="1"/>
        <v>99</v>
      </c>
    </row>
    <row r="18" spans="1:9" ht="12.75">
      <c r="A18" s="64" t="s">
        <v>105</v>
      </c>
      <c r="B18" s="65">
        <v>2</v>
      </c>
      <c r="C18" s="61">
        <v>0</v>
      </c>
      <c r="D18" s="61">
        <v>0</v>
      </c>
      <c r="E18" s="61">
        <f t="shared" si="0"/>
        <v>2</v>
      </c>
      <c r="F18" s="61">
        <v>46</v>
      </c>
      <c r="G18" s="61">
        <v>0</v>
      </c>
      <c r="H18" s="61">
        <v>0</v>
      </c>
      <c r="I18" s="61">
        <f t="shared" si="1"/>
        <v>46</v>
      </c>
    </row>
    <row r="19" spans="1:9" ht="12.75">
      <c r="A19" s="62" t="s">
        <v>106</v>
      </c>
      <c r="B19" s="63">
        <v>1</v>
      </c>
      <c r="C19" s="59">
        <v>0</v>
      </c>
      <c r="D19" s="59">
        <v>0</v>
      </c>
      <c r="E19" s="59">
        <f t="shared" si="0"/>
        <v>1</v>
      </c>
      <c r="F19" s="59">
        <v>22</v>
      </c>
      <c r="G19" s="59">
        <v>0</v>
      </c>
      <c r="H19" s="59">
        <v>0</v>
      </c>
      <c r="I19" s="59">
        <f t="shared" si="1"/>
        <v>22</v>
      </c>
    </row>
    <row r="20" spans="1:9" ht="12.75">
      <c r="A20" s="66" t="s">
        <v>108</v>
      </c>
      <c r="B20" s="67">
        <f aca="true" t="shared" si="2" ref="B20:I20">SUM(B8:B19)</f>
        <v>12</v>
      </c>
      <c r="C20" s="67">
        <f t="shared" si="2"/>
        <v>9</v>
      </c>
      <c r="D20" s="67">
        <f t="shared" si="2"/>
        <v>5</v>
      </c>
      <c r="E20" s="67">
        <f t="shared" si="2"/>
        <v>26</v>
      </c>
      <c r="F20" s="67">
        <f t="shared" si="2"/>
        <v>442</v>
      </c>
      <c r="G20" s="67">
        <f t="shared" si="2"/>
        <v>237</v>
      </c>
      <c r="H20" s="67">
        <f t="shared" si="2"/>
        <v>243</v>
      </c>
      <c r="I20" s="67">
        <f t="shared" si="2"/>
        <v>922</v>
      </c>
    </row>
    <row r="21" spans="1:9" ht="21.75" customHeight="1">
      <c r="A21" s="162" t="s">
        <v>111</v>
      </c>
      <c r="B21" s="163"/>
      <c r="C21" s="163"/>
      <c r="D21" s="163"/>
      <c r="E21" s="163"/>
      <c r="F21" s="163"/>
      <c r="G21" s="163"/>
      <c r="H21" s="163"/>
      <c r="I21" s="164"/>
    </row>
    <row r="22" spans="1:9" ht="12.75">
      <c r="A22" s="56" t="s">
        <v>95</v>
      </c>
      <c r="B22" s="57">
        <v>2</v>
      </c>
      <c r="C22" s="57">
        <v>2</v>
      </c>
      <c r="D22" s="57">
        <v>0</v>
      </c>
      <c r="E22" s="57">
        <f aca="true" t="shared" si="3" ref="E22:E27">SUM(B22:D22)</f>
        <v>4</v>
      </c>
      <c r="F22" s="57">
        <v>133</v>
      </c>
      <c r="G22" s="57">
        <v>53</v>
      </c>
      <c r="H22" s="57">
        <v>0</v>
      </c>
      <c r="I22" s="57">
        <f aca="true" t="shared" si="4" ref="I22:I27">SUM(F22:H22)</f>
        <v>186</v>
      </c>
    </row>
    <row r="23" spans="1:9" ht="12.75">
      <c r="A23" s="58" t="s">
        <v>96</v>
      </c>
      <c r="B23" s="59">
        <v>0</v>
      </c>
      <c r="C23" s="59">
        <v>1</v>
      </c>
      <c r="D23" s="59">
        <v>0</v>
      </c>
      <c r="E23" s="59">
        <f t="shared" si="3"/>
        <v>1</v>
      </c>
      <c r="F23" s="59">
        <v>0</v>
      </c>
      <c r="G23" s="59">
        <v>8</v>
      </c>
      <c r="H23" s="59">
        <v>0</v>
      </c>
      <c r="I23" s="59">
        <f t="shared" si="4"/>
        <v>8</v>
      </c>
    </row>
    <row r="24" spans="1:9" ht="12.75">
      <c r="A24" s="60" t="s">
        <v>97</v>
      </c>
      <c r="B24" s="61">
        <v>0</v>
      </c>
      <c r="C24" s="61">
        <v>2</v>
      </c>
      <c r="D24" s="61">
        <v>0</v>
      </c>
      <c r="E24" s="61">
        <f t="shared" si="3"/>
        <v>2</v>
      </c>
      <c r="F24" s="61">
        <v>0</v>
      </c>
      <c r="G24" s="61">
        <v>41</v>
      </c>
      <c r="H24" s="61">
        <v>0</v>
      </c>
      <c r="I24" s="61">
        <f t="shared" si="4"/>
        <v>41</v>
      </c>
    </row>
    <row r="25" spans="1:9" ht="12.75">
      <c r="A25" s="62" t="s">
        <v>98</v>
      </c>
      <c r="B25" s="63">
        <v>0</v>
      </c>
      <c r="C25" s="59">
        <v>0</v>
      </c>
      <c r="D25" s="59">
        <v>0</v>
      </c>
      <c r="E25" s="59">
        <f t="shared" si="3"/>
        <v>0</v>
      </c>
      <c r="F25" s="59">
        <v>0</v>
      </c>
      <c r="G25" s="59">
        <v>0</v>
      </c>
      <c r="H25" s="59">
        <v>0</v>
      </c>
      <c r="I25" s="59">
        <f t="shared" si="4"/>
        <v>0</v>
      </c>
    </row>
    <row r="26" spans="1:9" ht="12.75">
      <c r="A26" s="64" t="s">
        <v>99</v>
      </c>
      <c r="B26" s="65">
        <v>1</v>
      </c>
      <c r="C26" s="61">
        <v>0</v>
      </c>
      <c r="D26" s="61">
        <v>0</v>
      </c>
      <c r="E26" s="61">
        <f t="shared" si="3"/>
        <v>1</v>
      </c>
      <c r="F26" s="61">
        <v>15</v>
      </c>
      <c r="G26" s="61">
        <v>0</v>
      </c>
      <c r="H26" s="61">
        <v>0</v>
      </c>
      <c r="I26" s="61">
        <f t="shared" si="4"/>
        <v>15</v>
      </c>
    </row>
    <row r="27" spans="1:9" ht="12.75">
      <c r="A27" s="62" t="s">
        <v>100</v>
      </c>
      <c r="B27" s="63">
        <v>2</v>
      </c>
      <c r="C27" s="59">
        <v>0</v>
      </c>
      <c r="D27" s="59">
        <v>0</v>
      </c>
      <c r="E27" s="59">
        <f t="shared" si="3"/>
        <v>2</v>
      </c>
      <c r="F27" s="59">
        <v>35</v>
      </c>
      <c r="G27" s="59">
        <v>0</v>
      </c>
      <c r="H27" s="59">
        <v>0</v>
      </c>
      <c r="I27" s="59">
        <f t="shared" si="4"/>
        <v>35</v>
      </c>
    </row>
    <row r="28" spans="1:9" ht="12.75">
      <c r="A28" s="64" t="s">
        <v>101</v>
      </c>
      <c r="B28" s="65">
        <v>4</v>
      </c>
      <c r="C28" s="61">
        <v>0</v>
      </c>
      <c r="D28" s="61">
        <v>0</v>
      </c>
      <c r="E28" s="61">
        <f aca="true" t="shared" si="5" ref="E28:E33">SUM(B28:D28)</f>
        <v>4</v>
      </c>
      <c r="F28" s="61">
        <v>237</v>
      </c>
      <c r="G28" s="61">
        <v>0</v>
      </c>
      <c r="H28" s="61">
        <v>0</v>
      </c>
      <c r="I28" s="61">
        <f aca="true" t="shared" si="6" ref="I28:I33">SUM(F28:H28)</f>
        <v>237</v>
      </c>
    </row>
    <row r="29" spans="1:9" ht="12.75">
      <c r="A29" s="62" t="s">
        <v>102</v>
      </c>
      <c r="B29" s="63">
        <v>0</v>
      </c>
      <c r="C29" s="59">
        <v>0</v>
      </c>
      <c r="D29" s="59">
        <v>0</v>
      </c>
      <c r="E29" s="59">
        <f t="shared" si="5"/>
        <v>0</v>
      </c>
      <c r="F29" s="59">
        <v>0</v>
      </c>
      <c r="G29" s="59">
        <v>0</v>
      </c>
      <c r="H29" s="59">
        <v>0</v>
      </c>
      <c r="I29" s="59">
        <f t="shared" si="6"/>
        <v>0</v>
      </c>
    </row>
    <row r="30" spans="1:9" ht="12.75">
      <c r="A30" s="64" t="s">
        <v>103</v>
      </c>
      <c r="B30" s="65">
        <v>2</v>
      </c>
      <c r="C30" s="61">
        <v>0</v>
      </c>
      <c r="D30" s="61">
        <v>0</v>
      </c>
      <c r="E30" s="61">
        <f t="shared" si="5"/>
        <v>2</v>
      </c>
      <c r="F30" s="61">
        <v>79</v>
      </c>
      <c r="G30" s="61">
        <v>0</v>
      </c>
      <c r="H30" s="61">
        <v>0</v>
      </c>
      <c r="I30" s="61">
        <f t="shared" si="6"/>
        <v>79</v>
      </c>
    </row>
    <row r="31" spans="1:9" ht="12.75">
      <c r="A31" s="62" t="s">
        <v>104</v>
      </c>
      <c r="B31" s="63"/>
      <c r="C31" s="59"/>
      <c r="D31" s="59"/>
      <c r="E31" s="59">
        <f t="shared" si="5"/>
        <v>0</v>
      </c>
      <c r="F31" s="59"/>
      <c r="G31" s="59"/>
      <c r="H31" s="59"/>
      <c r="I31" s="59">
        <f t="shared" si="6"/>
        <v>0</v>
      </c>
    </row>
    <row r="32" spans="1:9" ht="12.75">
      <c r="A32" s="64" t="s">
        <v>105</v>
      </c>
      <c r="B32" s="65"/>
      <c r="C32" s="61"/>
      <c r="D32" s="61"/>
      <c r="E32" s="61">
        <f t="shared" si="5"/>
        <v>0</v>
      </c>
      <c r="F32" s="61"/>
      <c r="G32" s="61"/>
      <c r="H32" s="61"/>
      <c r="I32" s="61">
        <f t="shared" si="6"/>
        <v>0</v>
      </c>
    </row>
    <row r="33" spans="1:9" ht="12.75">
      <c r="A33" s="62" t="s">
        <v>106</v>
      </c>
      <c r="B33" s="63"/>
      <c r="C33" s="59"/>
      <c r="D33" s="59"/>
      <c r="E33" s="59">
        <f t="shared" si="5"/>
        <v>0</v>
      </c>
      <c r="F33" s="59"/>
      <c r="G33" s="59"/>
      <c r="H33" s="59"/>
      <c r="I33" s="59">
        <f t="shared" si="6"/>
        <v>0</v>
      </c>
    </row>
    <row r="34" spans="1:9" ht="12.75">
      <c r="A34" s="66" t="s">
        <v>111</v>
      </c>
      <c r="B34" s="67">
        <f>SUM(B22:B33)</f>
        <v>11</v>
      </c>
      <c r="C34" s="67">
        <f aca="true" t="shared" si="7" ref="C34:I34">SUM(C22:C33)</f>
        <v>5</v>
      </c>
      <c r="D34" s="67">
        <f t="shared" si="7"/>
        <v>0</v>
      </c>
      <c r="E34" s="67">
        <f t="shared" si="7"/>
        <v>16</v>
      </c>
      <c r="F34" s="67">
        <f t="shared" si="7"/>
        <v>499</v>
      </c>
      <c r="G34" s="67">
        <f t="shared" si="7"/>
        <v>102</v>
      </c>
      <c r="H34" s="67">
        <f t="shared" si="7"/>
        <v>0</v>
      </c>
      <c r="I34" s="67">
        <f t="shared" si="7"/>
        <v>601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2011-09-14T10:39:53Z</cp:lastPrinted>
  <dcterms:created xsi:type="dcterms:W3CDTF">2007-02-20T11:04:25Z</dcterms:created>
  <dcterms:modified xsi:type="dcterms:W3CDTF">2011-11-23T07:17:19Z</dcterms:modified>
  <cp:category/>
  <cp:version/>
  <cp:contentType/>
  <cp:contentStatus/>
</cp:coreProperties>
</file>