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<sst xmlns="http://schemas.openxmlformats.org/spreadsheetml/2006/main" count="356" uniqueCount="117">
  <si>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</si>
  <si>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</si>
  <si>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</si>
  <si>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</si>
  <si>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</si>
  <si>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</si>
  <si>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</si>
  <si>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</si>
  <si>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</si>
  <si>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</si>
  <si>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</si>
  <si>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</si>
  <si>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</si>
  <si>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</si>
  <si>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</si>
  <si>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</si>
  <si>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</si>
  <si>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</si>
  <si>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</si>
  <si>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</si>
  <si>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</si>
  <si>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</si>
  <si>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</si>
  <si>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</si>
  <si>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</si>
  <si>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</si>
  <si>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</si>
  <si>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</si>
  <si>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</si>
  <si>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</si>
  <si>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</si>
  <si>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</si>
  <si>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</si>
  <si>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</si>
  <si>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</si>
  <si>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</si>
  <si>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</si>
  <si>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</si>
  <si>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</si>
  <si>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</si>
  <si>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</si>
  <si>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</si>
  <si>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</si>
  <si>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</si>
  <si>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</si>
  <si>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</si>
  <si>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</si>
  <si>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</si>
  <si>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</si>
  <si>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</si>
  <si>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</si>
  <si>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</si>
  <si>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</si>
  <si>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</si>
  <si>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</si>
  <si>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</si>
  <si>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</si>
  <si>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</si>
  <si>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</si>
  <si>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</si>
  <si>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</si>
  <si>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</si>
  <si>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</si>
  <si>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</si>
  <si>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</si>
  <si>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</si>
  <si>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</si>
  <si>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</si>
  <si>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</si>
  <si>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</si>
  <si>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</si>
  <si>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</si>
  <si>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</si>
  <si>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</si>
  <si>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</si>
  <si>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</si>
  <si>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</si>
  <si>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</si>
  <si>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</si>
  <si>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</si>
  <si>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</si>
  <si>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</si>
  <si>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</si>
  <si>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</si>
  <si>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</si>
  <si>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</si>
  <si>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</si>
  <si>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</si>
  <si>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</si>
  <si>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</si>
  <si>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</si>
  <si>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</si>
  <si>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</si>
  <si>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</si>
  <si>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</si>
  <si>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Nógrád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</si>
  <si>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</si>
  <si>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</si>
  <si>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</si>
  <si>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</si>
  <si>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</si>
  <si>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</si>
  <si>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</si>
  <si>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</si>
  <si>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</si>
  <si>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</si>
  <si>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</si>
  <si>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</si>
  <si>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</si>
  <si>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  Rendelkezésre állási támogatás*</t>
  </si>
  <si>
    <t xml:space="preserve">*Az 1993. évi III. törvény 35-37.§-aiban foglaltak alapján a települési önkormányzatok által megállapított ellátás. </t>
  </si>
  <si>
    <t>2010. év</t>
  </si>
  <si>
    <t>Borsod-Abaúj-Zemplén</t>
  </si>
  <si>
    <t>Észak-Magyar-ország</t>
  </si>
  <si>
    <t>2011. év</t>
  </si>
  <si>
    <t>A Borsod-Abaúj-Zemplén Megyei Kormányhivatal Munkaügyi Központjához beérkezett csoportos létszámleépítési bejelentések alakulása</t>
  </si>
  <si>
    <t>2011. március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</si>
</sst>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7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i/>
      <sz val="10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0" fontId="11" fillId="0" borderId="2" xfId="20" applyFont="1" applyFill="1" applyBorder="1" applyAlignment="1">
      <alignment vertical="center"/>
      <protection/>
    </xf>
    <xf numFmtId="3" fontId="8" fillId="0" borderId="2" xfId="20" applyNumberFormat="1" applyFont="1" applyFill="1" applyBorder="1" applyAlignment="1">
      <alignment vertical="center"/>
      <protection/>
    </xf>
    <xf numFmtId="168" fontId="8" fillId="0" borderId="2" xfId="20" applyNumberFormat="1" applyFont="1" applyFill="1" applyBorder="1" applyAlignment="1">
      <alignment vertical="center"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11" fillId="2" borderId="4" xfId="20" applyFont="1" applyFill="1" applyBorder="1" applyAlignment="1">
      <alignment horizontal="centerContinuous" vertical="center"/>
      <protection/>
    </xf>
    <xf numFmtId="0" fontId="11" fillId="2" borderId="4" xfId="21" applyFont="1" applyFill="1" applyBorder="1" applyAlignment="1">
      <alignment horizontal="centerContinuous" vertical="center"/>
      <protection/>
    </xf>
    <xf numFmtId="0" fontId="11" fillId="0" borderId="3" xfId="20" applyFont="1" applyFill="1" applyBorder="1" applyAlignment="1">
      <alignment horizontal="centerContinuous" vertical="center"/>
      <protection/>
    </xf>
    <xf numFmtId="3" fontId="5" fillId="0" borderId="3" xfId="20" applyNumberFormat="1" applyFill="1" applyBorder="1" applyAlignment="1">
      <alignment horizontal="centerContinuous"/>
      <protection/>
    </xf>
    <xf numFmtId="168" fontId="5" fillId="0" borderId="3" xfId="20" applyNumberFormat="1" applyFill="1" applyBorder="1" applyAlignment="1">
      <alignment horizontal="centerContinuous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4" borderId="3" xfId="20" applyFont="1" applyFill="1" applyBorder="1" applyAlignment="1">
      <alignment horizontal="centerContinuous" vertical="center"/>
      <protection/>
    </xf>
    <xf numFmtId="3" fontId="2" fillId="4" borderId="3" xfId="20" applyNumberFormat="1" applyFont="1" applyFill="1" applyBorder="1" applyAlignment="1">
      <alignment horizontal="centerContinuous"/>
      <protection/>
    </xf>
    <xf numFmtId="168" fontId="2" fillId="4" borderId="3" xfId="20" applyNumberFormat="1" applyFont="1" applyFill="1" applyBorder="1" applyAlignment="1">
      <alignment horizontal="centerContinuous"/>
      <protection/>
    </xf>
    <xf numFmtId="0" fontId="15" fillId="0" borderId="3" xfId="19" applyFont="1" applyFill="1" applyBorder="1" applyAlignment="1">
      <alignment vertical="center"/>
      <protection/>
    </xf>
    <xf numFmtId="0" fontId="15" fillId="4" borderId="3" xfId="19" applyFont="1" applyFill="1" applyBorder="1" applyAlignment="1">
      <alignment vertical="center"/>
      <protection/>
    </xf>
    <xf numFmtId="0" fontId="7" fillId="4" borderId="2" xfId="19" applyFont="1" applyFill="1" applyBorder="1" applyAlignment="1">
      <alignment vertical="center"/>
      <protection/>
    </xf>
    <xf numFmtId="0" fontId="15" fillId="4" borderId="4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4" borderId="3" xfId="19" applyFont="1" applyFill="1" applyBorder="1" applyAlignment="1">
      <alignment horizontal="left" vertical="center"/>
      <protection/>
    </xf>
    <xf numFmtId="0" fontId="16" fillId="4" borderId="1" xfId="19" applyFont="1" applyFill="1" applyBorder="1" applyAlignment="1">
      <alignment horizontal="center" vertical="center"/>
      <protection/>
    </xf>
    <xf numFmtId="3" fontId="15" fillId="4" borderId="4" xfId="19" applyNumberFormat="1" applyFont="1" applyFill="1" applyBorder="1" applyAlignment="1">
      <alignment vertical="center"/>
      <protection/>
    </xf>
    <xf numFmtId="3" fontId="15" fillId="0" borderId="3" xfId="19" applyNumberFormat="1" applyFont="1" applyFill="1" applyBorder="1" applyAlignment="1">
      <alignment vertical="center"/>
      <protection/>
    </xf>
    <xf numFmtId="3" fontId="15" fillId="4" borderId="3" xfId="19" applyNumberFormat="1" applyFont="1" applyFill="1" applyBorder="1" applyAlignment="1">
      <alignment vertical="center"/>
      <protection/>
    </xf>
    <xf numFmtId="3" fontId="15" fillId="0" borderId="9" xfId="19" applyNumberFormat="1" applyFont="1" applyFill="1" applyBorder="1" applyAlignment="1">
      <alignment vertical="center"/>
      <protection/>
    </xf>
    <xf numFmtId="3" fontId="15" fillId="4" borderId="9" xfId="19" applyNumberFormat="1" applyFont="1" applyFill="1" applyBorder="1" applyAlignment="1">
      <alignment vertical="center"/>
      <protection/>
    </xf>
    <xf numFmtId="3" fontId="7" fillId="4" borderId="10" xfId="19" applyNumberFormat="1" applyFont="1" applyFill="1" applyBorder="1" applyAlignment="1">
      <alignment wrapText="1"/>
      <protection/>
    </xf>
    <xf numFmtId="0" fontId="16" fillId="4" borderId="1" xfId="19" applyFont="1" applyFill="1" applyBorder="1" applyAlignment="1">
      <alignment horizontal="center" vertical="center" wrapText="1"/>
      <protection/>
    </xf>
    <xf numFmtId="0" fontId="5" fillId="0" borderId="3" xfId="21" applyBorder="1" applyAlignment="1">
      <alignment horizontal="center" vertical="center" wrapText="1"/>
      <protection/>
    </xf>
    <xf numFmtId="0" fontId="5" fillId="0" borderId="2" xfId="2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6" fillId="0" borderId="11" xfId="20" applyFont="1" applyBorder="1" applyAlignment="1">
      <alignment wrapText="1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3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8" fillId="5" borderId="13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4" borderId="10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3" xfId="19" applyFont="1" applyFill="1" applyBorder="1" applyAlignment="1">
      <alignment horizontal="center" vertical="center" wrapText="1"/>
      <protection/>
    </xf>
    <xf numFmtId="0" fontId="11" fillId="0" borderId="14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1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  <xf numFmtId="0" fontId="7" fillId="4" borderId="11" xfId="19" applyFont="1" applyFill="1" applyBorder="1" applyAlignment="1">
      <alignment vertical="center" wrapText="1"/>
      <protection/>
    </xf>
    <xf numFmtId="0" fontId="7" fillId="4" borderId="12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16" fillId="4" borderId="4" xfId="19" applyFont="1" applyFill="1" applyBorder="1" applyAlignment="1">
      <alignment horizontal="center" vertical="center" wrapText="1"/>
      <protection/>
    </xf>
    <xf numFmtId="0" fontId="16" fillId="4" borderId="2" xfId="19" applyFont="1" applyFill="1" applyBorder="1" applyAlignment="1">
      <alignment horizontal="center" vertical="center" wrapText="1"/>
      <protection/>
    </xf>
    <xf numFmtId="0" fontId="16" fillId="4" borderId="13" xfId="19" applyFont="1" applyFill="1" applyBorder="1" applyAlignment="1">
      <alignment horizontal="center" vertical="center"/>
      <protection/>
    </xf>
    <xf numFmtId="0" fontId="16" fillId="4" borderId="14" xfId="19" applyFont="1" applyFill="1" applyBorder="1" applyAlignment="1">
      <alignment horizontal="center" vertical="center"/>
      <protection/>
    </xf>
    <xf numFmtId="0" fontId="16" fillId="4" borderId="5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0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0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0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73">
          <cell r="D173">
            <v>40987</v>
          </cell>
        </row>
        <row r="174">
          <cell r="D174">
            <v>32727</v>
          </cell>
        </row>
        <row r="175">
          <cell r="D175">
            <v>73714</v>
          </cell>
        </row>
        <row r="182">
          <cell r="D182">
            <v>73714</v>
          </cell>
        </row>
        <row r="184">
          <cell r="D184">
            <v>1771</v>
          </cell>
        </row>
        <row r="185">
          <cell r="D185">
            <v>10458</v>
          </cell>
        </row>
        <row r="186">
          <cell r="D186">
            <v>19106</v>
          </cell>
        </row>
        <row r="187">
          <cell r="D187">
            <v>19166</v>
          </cell>
        </row>
        <row r="188">
          <cell r="D188">
            <v>17932</v>
          </cell>
        </row>
        <row r="189">
          <cell r="D189">
            <v>5281</v>
          </cell>
        </row>
        <row r="192">
          <cell r="D192">
            <v>6451</v>
          </cell>
        </row>
        <row r="193">
          <cell r="D193">
            <v>26351</v>
          </cell>
        </row>
        <row r="194">
          <cell r="D194">
            <v>23871</v>
          </cell>
        </row>
        <row r="195">
          <cell r="D195">
            <v>9625</v>
          </cell>
        </row>
        <row r="196">
          <cell r="D196">
            <v>5141</v>
          </cell>
        </row>
        <row r="197">
          <cell r="D197">
            <v>2275</v>
          </cell>
        </row>
        <row r="198">
          <cell r="D198">
            <v>73714</v>
          </cell>
        </row>
        <row r="200">
          <cell r="D200">
            <v>17168</v>
          </cell>
        </row>
        <row r="201">
          <cell r="D201">
            <v>14733</v>
          </cell>
        </row>
        <row r="202">
          <cell r="D202">
            <v>16886</v>
          </cell>
        </row>
        <row r="203">
          <cell r="D203">
            <v>12168</v>
          </cell>
        </row>
        <row r="204">
          <cell r="D204">
            <v>12759</v>
          </cell>
        </row>
        <row r="205">
          <cell r="D205">
            <v>73714</v>
          </cell>
        </row>
        <row r="207">
          <cell r="D207">
            <v>10920</v>
          </cell>
        </row>
        <row r="208">
          <cell r="D208">
            <v>5629</v>
          </cell>
        </row>
        <row r="209">
          <cell r="D209">
            <v>31358</v>
          </cell>
        </row>
        <row r="210">
          <cell r="D210">
            <v>25807</v>
          </cell>
        </row>
        <row r="211">
          <cell r="D211">
            <v>73714</v>
          </cell>
        </row>
        <row r="214">
          <cell r="D214">
            <v>43029</v>
          </cell>
        </row>
        <row r="215">
          <cell r="D215">
            <v>35274</v>
          </cell>
        </row>
        <row r="225">
          <cell r="D225">
            <v>1653</v>
          </cell>
        </row>
        <row r="226">
          <cell r="D226">
            <v>10899</v>
          </cell>
        </row>
        <row r="227">
          <cell r="D227">
            <v>19504</v>
          </cell>
        </row>
        <row r="228">
          <cell r="D228">
            <v>20467</v>
          </cell>
        </row>
        <row r="229">
          <cell r="D229">
            <v>19205</v>
          </cell>
        </row>
        <row r="230">
          <cell r="D230">
            <v>6575</v>
          </cell>
        </row>
        <row r="233">
          <cell r="D233">
            <v>7288</v>
          </cell>
        </row>
        <row r="234">
          <cell r="D234">
            <v>29914</v>
          </cell>
        </row>
        <row r="235">
          <cell r="D235">
            <v>23465</v>
          </cell>
        </row>
        <row r="236">
          <cell r="D236">
            <v>13566</v>
          </cell>
        </row>
        <row r="237">
          <cell r="D237">
            <v>1637</v>
          </cell>
        </row>
        <row r="238">
          <cell r="D238">
            <v>2433</v>
          </cell>
        </row>
        <row r="241">
          <cell r="D241">
            <v>23283</v>
          </cell>
        </row>
        <row r="242">
          <cell r="D242">
            <v>15396</v>
          </cell>
        </row>
        <row r="243">
          <cell r="D243">
            <v>14663</v>
          </cell>
        </row>
        <row r="244">
          <cell r="D244">
            <v>12847</v>
          </cell>
        </row>
        <row r="245">
          <cell r="D245">
            <v>12114</v>
          </cell>
        </row>
        <row r="248">
          <cell r="D248">
            <v>10905</v>
          </cell>
        </row>
        <row r="249">
          <cell r="D249">
            <v>7621</v>
          </cell>
        </row>
        <row r="250">
          <cell r="D250">
            <v>33857</v>
          </cell>
        </row>
        <row r="251">
          <cell r="D251">
            <v>25920</v>
          </cell>
        </row>
      </sheetData>
      <sheetData sheetId="1">
        <row r="173">
          <cell r="D173">
            <v>13775</v>
          </cell>
        </row>
        <row r="174">
          <cell r="D174">
            <v>10610</v>
          </cell>
        </row>
        <row r="175">
          <cell r="D175">
            <v>24385</v>
          </cell>
        </row>
        <row r="182">
          <cell r="D182">
            <v>24385</v>
          </cell>
        </row>
        <row r="184">
          <cell r="D184">
            <v>513</v>
          </cell>
        </row>
        <row r="185">
          <cell r="D185">
            <v>3240</v>
          </cell>
        </row>
        <row r="186">
          <cell r="D186">
            <v>6684</v>
          </cell>
        </row>
        <row r="187">
          <cell r="D187">
            <v>6283</v>
          </cell>
        </row>
        <row r="188">
          <cell r="D188">
            <v>5818</v>
          </cell>
        </row>
        <row r="189">
          <cell r="D189">
            <v>1847</v>
          </cell>
        </row>
        <row r="192">
          <cell r="D192">
            <v>1847</v>
          </cell>
        </row>
        <row r="193">
          <cell r="D193">
            <v>8253</v>
          </cell>
        </row>
        <row r="194">
          <cell r="D194">
            <v>7872</v>
          </cell>
        </row>
        <row r="195">
          <cell r="D195">
            <v>3636</v>
          </cell>
        </row>
        <row r="196">
          <cell r="D196">
            <v>1808</v>
          </cell>
        </row>
        <row r="197">
          <cell r="D197">
            <v>969</v>
          </cell>
        </row>
        <row r="198">
          <cell r="D198">
            <v>24385</v>
          </cell>
        </row>
        <row r="200">
          <cell r="D200">
            <v>7190</v>
          </cell>
        </row>
        <row r="201">
          <cell r="D201">
            <v>5656</v>
          </cell>
        </row>
        <row r="202">
          <cell r="D202">
            <v>5860</v>
          </cell>
        </row>
        <row r="203">
          <cell r="D203">
            <v>3768</v>
          </cell>
        </row>
        <row r="204">
          <cell r="D204">
            <v>1911</v>
          </cell>
        </row>
        <row r="205">
          <cell r="D205">
            <v>24385</v>
          </cell>
        </row>
        <row r="207">
          <cell r="D207">
            <v>5349</v>
          </cell>
        </row>
        <row r="208">
          <cell r="D208">
            <v>2777</v>
          </cell>
        </row>
        <row r="209">
          <cell r="D209">
            <v>7560</v>
          </cell>
        </row>
        <row r="210">
          <cell r="D210">
            <v>8699</v>
          </cell>
        </row>
        <row r="211">
          <cell r="D211">
            <v>24385</v>
          </cell>
        </row>
        <row r="214">
          <cell r="D214">
            <v>13064</v>
          </cell>
        </row>
        <row r="215">
          <cell r="D215">
            <v>11031</v>
          </cell>
        </row>
        <row r="225">
          <cell r="D225">
            <v>446</v>
          </cell>
        </row>
        <row r="226">
          <cell r="D226">
            <v>3240</v>
          </cell>
        </row>
        <row r="227">
          <cell r="D227">
            <v>6248</v>
          </cell>
        </row>
        <row r="228">
          <cell r="D228">
            <v>6361</v>
          </cell>
        </row>
        <row r="229">
          <cell r="D229">
            <v>5851</v>
          </cell>
        </row>
        <row r="230">
          <cell r="D230">
            <v>1949</v>
          </cell>
        </row>
        <row r="233">
          <cell r="D233">
            <v>1949</v>
          </cell>
        </row>
        <row r="234">
          <cell r="D234">
            <v>8864</v>
          </cell>
        </row>
        <row r="235">
          <cell r="D235">
            <v>7204</v>
          </cell>
        </row>
        <row r="236">
          <cell r="D236">
            <v>3352</v>
          </cell>
        </row>
        <row r="237">
          <cell r="D237">
            <v>1693</v>
          </cell>
        </row>
        <row r="238">
          <cell r="D238">
            <v>1033</v>
          </cell>
        </row>
        <row r="241">
          <cell r="D241">
            <v>7779</v>
          </cell>
        </row>
        <row r="242">
          <cell r="D242">
            <v>4975</v>
          </cell>
        </row>
        <row r="243">
          <cell r="D243">
            <v>4716</v>
          </cell>
        </row>
        <row r="244">
          <cell r="D244">
            <v>4454</v>
          </cell>
        </row>
        <row r="245">
          <cell r="D245">
            <v>2171</v>
          </cell>
        </row>
        <row r="248">
          <cell r="D248">
            <v>4371</v>
          </cell>
        </row>
        <row r="249">
          <cell r="D249">
            <v>2742</v>
          </cell>
        </row>
        <row r="250">
          <cell r="D250">
            <v>8795</v>
          </cell>
        </row>
        <row r="251">
          <cell r="D251">
            <v>8187</v>
          </cell>
        </row>
      </sheetData>
      <sheetData sheetId="2">
        <row r="173">
          <cell r="D173">
            <v>12010</v>
          </cell>
        </row>
        <row r="174">
          <cell r="D174">
            <v>9339</v>
          </cell>
        </row>
        <row r="175">
          <cell r="D175">
            <v>21349</v>
          </cell>
        </row>
        <row r="182">
          <cell r="D182">
            <v>21349</v>
          </cell>
        </row>
        <row r="184">
          <cell r="D184">
            <v>482</v>
          </cell>
        </row>
        <row r="185">
          <cell r="D185">
            <v>2619</v>
          </cell>
        </row>
        <row r="186">
          <cell r="D186">
            <v>5458</v>
          </cell>
        </row>
        <row r="187">
          <cell r="D187">
            <v>5447</v>
          </cell>
        </row>
        <row r="188">
          <cell r="D188">
            <v>5375</v>
          </cell>
        </row>
        <row r="189">
          <cell r="D189">
            <v>1968</v>
          </cell>
        </row>
        <row r="192">
          <cell r="D192">
            <v>1365</v>
          </cell>
        </row>
        <row r="193">
          <cell r="D193">
            <v>8336</v>
          </cell>
        </row>
        <row r="194">
          <cell r="D194">
            <v>6547</v>
          </cell>
        </row>
        <row r="195">
          <cell r="D195">
            <v>3120</v>
          </cell>
        </row>
        <row r="196">
          <cell r="D196">
            <v>1483</v>
          </cell>
        </row>
        <row r="197">
          <cell r="D197">
            <v>498</v>
          </cell>
        </row>
        <row r="198">
          <cell r="D198">
            <v>21349</v>
          </cell>
        </row>
        <row r="200">
          <cell r="D200">
            <v>5389</v>
          </cell>
        </row>
        <row r="201">
          <cell r="D201">
            <v>4688</v>
          </cell>
        </row>
        <row r="202">
          <cell r="D202">
            <v>4643</v>
          </cell>
        </row>
        <row r="203">
          <cell r="D203">
            <v>3657</v>
          </cell>
        </row>
        <row r="204">
          <cell r="D204">
            <v>2972</v>
          </cell>
        </row>
        <row r="205">
          <cell r="D205">
            <v>21349</v>
          </cell>
        </row>
        <row r="207">
          <cell r="D207">
            <v>3841</v>
          </cell>
        </row>
        <row r="208">
          <cell r="D208">
            <v>2185</v>
          </cell>
        </row>
        <row r="209">
          <cell r="D209">
            <v>7634</v>
          </cell>
        </row>
        <row r="210">
          <cell r="D210">
            <v>7689</v>
          </cell>
        </row>
        <row r="211">
          <cell r="D211">
            <v>21349</v>
          </cell>
        </row>
        <row r="214">
          <cell r="D214">
            <v>12474</v>
          </cell>
        </row>
        <row r="215">
          <cell r="D215">
            <v>10230</v>
          </cell>
        </row>
        <row r="225">
          <cell r="D225">
            <v>424</v>
          </cell>
        </row>
        <row r="226">
          <cell r="D226">
            <v>2923</v>
          </cell>
        </row>
        <row r="227">
          <cell r="D227">
            <v>5476</v>
          </cell>
        </row>
        <row r="228">
          <cell r="D228">
            <v>5778</v>
          </cell>
        </row>
        <row r="229">
          <cell r="D229">
            <v>5732</v>
          </cell>
        </row>
        <row r="230">
          <cell r="D230">
            <v>2371</v>
          </cell>
        </row>
        <row r="233">
          <cell r="D233">
            <v>1555</v>
          </cell>
        </row>
        <row r="234">
          <cell r="D234">
            <v>9049</v>
          </cell>
        </row>
        <row r="235">
          <cell r="D235">
            <v>6442</v>
          </cell>
        </row>
        <row r="236">
          <cell r="D236">
            <v>3330</v>
          </cell>
        </row>
        <row r="237">
          <cell r="D237">
            <v>1700</v>
          </cell>
        </row>
        <row r="238">
          <cell r="D238">
            <v>628</v>
          </cell>
        </row>
        <row r="241">
          <cell r="D241">
            <v>7110</v>
          </cell>
        </row>
        <row r="242">
          <cell r="D242">
            <v>4381</v>
          </cell>
        </row>
        <row r="243">
          <cell r="D243">
            <v>4439</v>
          </cell>
        </row>
        <row r="244">
          <cell r="D244">
            <v>3787</v>
          </cell>
        </row>
        <row r="245">
          <cell r="D245">
            <v>2987</v>
          </cell>
        </row>
        <row r="248">
          <cell r="D248">
            <v>3730</v>
          </cell>
        </row>
        <row r="249">
          <cell r="D249">
            <v>2574</v>
          </cell>
        </row>
        <row r="250">
          <cell r="D250">
            <v>8452</v>
          </cell>
        </row>
        <row r="251">
          <cell r="D251">
            <v>7948</v>
          </cell>
        </row>
      </sheetData>
      <sheetData sheetId="3">
        <row r="173">
          <cell r="D173">
            <v>66772</v>
          </cell>
        </row>
        <row r="174">
          <cell r="D174">
            <v>52676</v>
          </cell>
        </row>
        <row r="175">
          <cell r="D175">
            <v>119448</v>
          </cell>
        </row>
        <row r="182">
          <cell r="D182">
            <v>119448</v>
          </cell>
        </row>
        <row r="184">
          <cell r="D184">
            <v>2766</v>
          </cell>
        </row>
        <row r="185">
          <cell r="D185">
            <v>16317</v>
          </cell>
        </row>
        <row r="186">
          <cell r="D186">
            <v>31248</v>
          </cell>
        </row>
        <row r="187">
          <cell r="D187">
            <v>30896</v>
          </cell>
        </row>
        <row r="188">
          <cell r="D188">
            <v>29125</v>
          </cell>
        </row>
        <row r="189">
          <cell r="D189">
            <v>9096</v>
          </cell>
        </row>
        <row r="192">
          <cell r="D192">
            <v>9663</v>
          </cell>
        </row>
        <row r="193">
          <cell r="D193">
            <v>42940</v>
          </cell>
        </row>
        <row r="194">
          <cell r="D194">
            <v>38290</v>
          </cell>
        </row>
        <row r="195">
          <cell r="D195">
            <v>16381</v>
          </cell>
        </row>
        <row r="196">
          <cell r="D196">
            <v>8432</v>
          </cell>
        </row>
        <row r="197">
          <cell r="D197">
            <v>3742</v>
          </cell>
        </row>
        <row r="198">
          <cell r="D198">
            <v>119448</v>
          </cell>
        </row>
        <row r="200">
          <cell r="D200">
            <v>29747</v>
          </cell>
        </row>
        <row r="201">
          <cell r="D201">
            <v>25077</v>
          </cell>
        </row>
        <row r="202">
          <cell r="D202">
            <v>27389</v>
          </cell>
        </row>
        <row r="203">
          <cell r="D203">
            <v>19593</v>
          </cell>
        </row>
        <row r="204">
          <cell r="D204">
            <v>17642</v>
          </cell>
        </row>
        <row r="205">
          <cell r="D205">
            <v>119448</v>
          </cell>
        </row>
        <row r="207">
          <cell r="D207">
            <v>20110</v>
          </cell>
        </row>
        <row r="208">
          <cell r="D208">
            <v>10591</v>
          </cell>
        </row>
        <row r="209">
          <cell r="D209">
            <v>46552</v>
          </cell>
        </row>
        <row r="210">
          <cell r="D210">
            <v>42195</v>
          </cell>
        </row>
        <row r="211">
          <cell r="D211">
            <v>119448</v>
          </cell>
        </row>
        <row r="214">
          <cell r="D214">
            <v>68567</v>
          </cell>
        </row>
        <row r="215">
          <cell r="D215">
            <v>56535</v>
          </cell>
        </row>
        <row r="225">
          <cell r="D225">
            <v>2523</v>
          </cell>
        </row>
        <row r="226">
          <cell r="D226">
            <v>17062</v>
          </cell>
        </row>
        <row r="227">
          <cell r="D227">
            <v>31228</v>
          </cell>
        </row>
        <row r="228">
          <cell r="D228">
            <v>32606</v>
          </cell>
        </row>
        <row r="229">
          <cell r="D229">
            <v>30788</v>
          </cell>
        </row>
        <row r="230">
          <cell r="D230">
            <v>10895</v>
          </cell>
        </row>
        <row r="233">
          <cell r="D233">
            <v>10792</v>
          </cell>
        </row>
        <row r="234">
          <cell r="D234">
            <v>47827</v>
          </cell>
        </row>
        <row r="235">
          <cell r="D235">
            <v>37111</v>
          </cell>
        </row>
        <row r="236">
          <cell r="D236">
            <v>20248</v>
          </cell>
        </row>
        <row r="237">
          <cell r="D237">
            <v>5030</v>
          </cell>
        </row>
        <row r="238">
          <cell r="D238">
            <v>4094</v>
          </cell>
        </row>
        <row r="241">
          <cell r="D241">
            <v>38172</v>
          </cell>
        </row>
        <row r="242">
          <cell r="D242">
            <v>24752</v>
          </cell>
        </row>
        <row r="243">
          <cell r="D243">
            <v>23818</v>
          </cell>
        </row>
        <row r="244">
          <cell r="D244">
            <v>21088</v>
          </cell>
        </row>
        <row r="245">
          <cell r="D245">
            <v>17272</v>
          </cell>
        </row>
        <row r="248">
          <cell r="D248">
            <v>19006</v>
          </cell>
        </row>
        <row r="249">
          <cell r="D249">
            <v>12937</v>
          </cell>
        </row>
        <row r="250">
          <cell r="D250">
            <v>51104</v>
          </cell>
        </row>
        <row r="251">
          <cell r="D251">
            <v>42055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35">
          <cell r="D135">
            <v>20711</v>
          </cell>
        </row>
        <row r="136">
          <cell r="D136">
            <v>3594</v>
          </cell>
        </row>
        <row r="137">
          <cell r="D137">
            <v>8453</v>
          </cell>
        </row>
        <row r="138">
          <cell r="D138">
            <v>2533</v>
          </cell>
        </row>
        <row r="139">
          <cell r="D139">
            <v>3478</v>
          </cell>
        </row>
        <row r="140">
          <cell r="D140">
            <v>7888</v>
          </cell>
        </row>
        <row r="141">
          <cell r="D141">
            <v>3496</v>
          </cell>
        </row>
        <row r="142">
          <cell r="D142">
            <v>4325</v>
          </cell>
        </row>
        <row r="143">
          <cell r="D143">
            <v>5582</v>
          </cell>
        </row>
        <row r="144">
          <cell r="D144">
            <v>4899</v>
          </cell>
        </row>
        <row r="145">
          <cell r="D145">
            <v>2800</v>
          </cell>
        </row>
        <row r="146">
          <cell r="D146">
            <v>1502</v>
          </cell>
        </row>
        <row r="147">
          <cell r="D147">
            <v>1387</v>
          </cell>
        </row>
        <row r="148">
          <cell r="D148">
            <v>1276</v>
          </cell>
        </row>
        <row r="149">
          <cell r="D149">
            <v>1790</v>
          </cell>
        </row>
        <row r="151">
          <cell r="D151">
            <v>7718</v>
          </cell>
        </row>
        <row r="152">
          <cell r="D152">
            <v>4769</v>
          </cell>
        </row>
        <row r="153">
          <cell r="D153">
            <v>3294</v>
          </cell>
        </row>
        <row r="154">
          <cell r="D154">
            <v>4301</v>
          </cell>
        </row>
        <row r="155">
          <cell r="D155">
            <v>2847</v>
          </cell>
        </row>
        <row r="156">
          <cell r="D156">
            <v>1456</v>
          </cell>
        </row>
        <row r="158">
          <cell r="D158">
            <v>8337</v>
          </cell>
        </row>
        <row r="159">
          <cell r="D159">
            <v>3406</v>
          </cell>
        </row>
        <row r="160">
          <cell r="D160">
            <v>2841</v>
          </cell>
        </row>
        <row r="161">
          <cell r="D161">
            <v>2237</v>
          </cell>
        </row>
        <row r="162">
          <cell r="D162">
            <v>2688</v>
          </cell>
        </row>
        <row r="163">
          <cell r="D163">
            <v>1840</v>
          </cell>
        </row>
        <row r="168">
          <cell r="C168">
            <v>21020</v>
          </cell>
          <cell r="D168">
            <v>20470</v>
          </cell>
        </row>
        <row r="169">
          <cell r="C169">
            <v>4572</v>
          </cell>
          <cell r="D169">
            <v>4449</v>
          </cell>
        </row>
        <row r="170">
          <cell r="C170">
            <v>9163</v>
          </cell>
          <cell r="D170">
            <v>9161</v>
          </cell>
        </row>
        <row r="171">
          <cell r="C171">
            <v>2357</v>
          </cell>
          <cell r="D171">
            <v>2270</v>
          </cell>
        </row>
        <row r="172">
          <cell r="C172">
            <v>3487</v>
          </cell>
          <cell r="D172">
            <v>3403</v>
          </cell>
        </row>
        <row r="173">
          <cell r="C173">
            <v>8643</v>
          </cell>
          <cell r="D173">
            <v>8104</v>
          </cell>
        </row>
        <row r="174">
          <cell r="C174">
            <v>3776</v>
          </cell>
          <cell r="D174">
            <v>3546</v>
          </cell>
        </row>
        <row r="175">
          <cell r="C175">
            <v>5026</v>
          </cell>
          <cell r="D175">
            <v>4856</v>
          </cell>
        </row>
        <row r="176">
          <cell r="C176">
            <v>6234</v>
          </cell>
          <cell r="D176">
            <v>5890</v>
          </cell>
        </row>
        <row r="177">
          <cell r="C177">
            <v>5742</v>
          </cell>
          <cell r="D177">
            <v>5869</v>
          </cell>
        </row>
        <row r="178">
          <cell r="C178">
            <v>3314</v>
          </cell>
          <cell r="D178">
            <v>3328</v>
          </cell>
        </row>
        <row r="179">
          <cell r="C179">
            <v>1620</v>
          </cell>
          <cell r="D179">
            <v>1575</v>
          </cell>
        </row>
        <row r="180">
          <cell r="C180">
            <v>1704</v>
          </cell>
          <cell r="D180">
            <v>1626</v>
          </cell>
        </row>
        <row r="181">
          <cell r="C181">
            <v>1590</v>
          </cell>
          <cell r="D181">
            <v>1561</v>
          </cell>
        </row>
        <row r="182">
          <cell r="C182">
            <v>2200</v>
          </cell>
          <cell r="D182">
            <v>2195</v>
          </cell>
        </row>
        <row r="184">
          <cell r="C184">
            <v>7538</v>
          </cell>
          <cell r="D184">
            <v>7412</v>
          </cell>
        </row>
        <row r="185">
          <cell r="C185">
            <v>4882</v>
          </cell>
          <cell r="D185">
            <v>4807</v>
          </cell>
        </row>
        <row r="186">
          <cell r="C186">
            <v>3059</v>
          </cell>
          <cell r="D186">
            <v>3055</v>
          </cell>
        </row>
        <row r="187">
          <cell r="C187">
            <v>4759</v>
          </cell>
          <cell r="D187">
            <v>4468</v>
          </cell>
        </row>
        <row r="188">
          <cell r="C188">
            <v>3020</v>
          </cell>
          <cell r="D188">
            <v>2918</v>
          </cell>
        </row>
        <row r="189">
          <cell r="C189">
            <v>1608</v>
          </cell>
          <cell r="D189">
            <v>1435</v>
          </cell>
        </row>
        <row r="190">
          <cell r="C190">
            <v>24866</v>
          </cell>
        </row>
        <row r="191">
          <cell r="C191">
            <v>8381</v>
          </cell>
          <cell r="D191">
            <v>8199</v>
          </cell>
        </row>
        <row r="192">
          <cell r="C192">
            <v>3522</v>
          </cell>
          <cell r="D192">
            <v>3482</v>
          </cell>
        </row>
        <row r="193">
          <cell r="C193">
            <v>3382</v>
          </cell>
          <cell r="D193">
            <v>3378</v>
          </cell>
        </row>
        <row r="194">
          <cell r="C194">
            <v>2748</v>
          </cell>
          <cell r="D194">
            <v>2662</v>
          </cell>
        </row>
        <row r="195">
          <cell r="C195">
            <v>3140</v>
          </cell>
          <cell r="D195">
            <v>3152</v>
          </cell>
        </row>
        <row r="196">
          <cell r="C196">
            <v>1863</v>
          </cell>
          <cell r="D196">
            <v>1831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ksh"/>
      <sheetName val="ábra"/>
      <sheetName val="kirendeltségek"/>
      <sheetName val="záróltsz"/>
      <sheetName val="borsod"/>
      <sheetName val="heves"/>
      <sheetName val="nograd"/>
      <sheetName val="regio"/>
      <sheetName val="tábla"/>
      <sheetName val="össze"/>
      <sheetName val="belépők_iskola"/>
      <sheetName val="tábla (2)"/>
      <sheetName val="I. negyedév"/>
      <sheetName val="I. félév "/>
      <sheetName val="I-III. negyedév"/>
    </sheetNames>
    <sheetDataSet>
      <sheetData sheetId="3">
        <row r="135">
          <cell r="D135">
            <v>1849</v>
          </cell>
        </row>
        <row r="136">
          <cell r="D136">
            <v>403</v>
          </cell>
        </row>
        <row r="137">
          <cell r="D137">
            <v>926</v>
          </cell>
        </row>
        <row r="138">
          <cell r="D138">
            <v>196</v>
          </cell>
        </row>
        <row r="139">
          <cell r="D139">
            <v>372</v>
          </cell>
        </row>
        <row r="140">
          <cell r="D140">
            <v>824</v>
          </cell>
        </row>
        <row r="141">
          <cell r="D141">
            <v>358</v>
          </cell>
        </row>
        <row r="142">
          <cell r="D142">
            <v>480</v>
          </cell>
        </row>
        <row r="143">
          <cell r="D143">
            <v>658</v>
          </cell>
        </row>
        <row r="144">
          <cell r="D144">
            <v>464</v>
          </cell>
        </row>
        <row r="145">
          <cell r="D145">
            <v>298</v>
          </cell>
        </row>
        <row r="146">
          <cell r="D146">
            <v>157</v>
          </cell>
        </row>
        <row r="147">
          <cell r="D147">
            <v>141</v>
          </cell>
        </row>
        <row r="148">
          <cell r="D148">
            <v>127</v>
          </cell>
        </row>
        <row r="149">
          <cell r="D149">
            <v>197</v>
          </cell>
        </row>
        <row r="151">
          <cell r="D151">
            <v>648</v>
          </cell>
        </row>
        <row r="152">
          <cell r="D152">
            <v>413</v>
          </cell>
        </row>
        <row r="153">
          <cell r="D153">
            <v>200</v>
          </cell>
        </row>
        <row r="154">
          <cell r="D154">
            <v>419</v>
          </cell>
        </row>
        <row r="155">
          <cell r="D155">
            <v>297</v>
          </cell>
        </row>
        <row r="156">
          <cell r="D156">
            <v>116</v>
          </cell>
        </row>
        <row r="158">
          <cell r="D158">
            <v>778</v>
          </cell>
        </row>
        <row r="159">
          <cell r="D159">
            <v>301</v>
          </cell>
        </row>
        <row r="160">
          <cell r="D160">
            <v>234</v>
          </cell>
        </row>
        <row r="161">
          <cell r="D161">
            <v>237</v>
          </cell>
        </row>
        <row r="162">
          <cell r="D162">
            <v>216</v>
          </cell>
        </row>
        <row r="163">
          <cell r="D163">
            <v>136</v>
          </cell>
        </row>
        <row r="169">
          <cell r="C169">
            <v>1897</v>
          </cell>
          <cell r="D169">
            <v>1825</v>
          </cell>
        </row>
        <row r="170">
          <cell r="C170">
            <v>414</v>
          </cell>
          <cell r="D170">
            <v>408</v>
          </cell>
        </row>
        <row r="171">
          <cell r="C171">
            <v>963</v>
          </cell>
          <cell r="D171">
            <v>919</v>
          </cell>
        </row>
        <row r="172">
          <cell r="C172">
            <v>213</v>
          </cell>
          <cell r="D172">
            <v>191</v>
          </cell>
        </row>
        <row r="173">
          <cell r="C173">
            <v>348</v>
          </cell>
          <cell r="D173">
            <v>332</v>
          </cell>
        </row>
        <row r="174">
          <cell r="C174">
            <v>872</v>
          </cell>
          <cell r="D174">
            <v>792</v>
          </cell>
        </row>
        <row r="175">
          <cell r="C175">
            <v>342</v>
          </cell>
          <cell r="D175">
            <v>310</v>
          </cell>
        </row>
        <row r="176">
          <cell r="C176">
            <v>509</v>
          </cell>
          <cell r="D176">
            <v>495</v>
          </cell>
        </row>
        <row r="177">
          <cell r="C177">
            <v>654</v>
          </cell>
          <cell r="D177">
            <v>633</v>
          </cell>
        </row>
        <row r="178">
          <cell r="C178">
            <v>526</v>
          </cell>
          <cell r="D178">
            <v>525</v>
          </cell>
        </row>
        <row r="179">
          <cell r="C179">
            <v>340</v>
          </cell>
          <cell r="D179">
            <v>356</v>
          </cell>
        </row>
        <row r="180">
          <cell r="C180">
            <v>154</v>
          </cell>
          <cell r="D180">
            <v>152</v>
          </cell>
        </row>
        <row r="181">
          <cell r="C181">
            <v>166</v>
          </cell>
          <cell r="D181">
            <v>161</v>
          </cell>
        </row>
        <row r="182">
          <cell r="C182">
            <v>163</v>
          </cell>
          <cell r="D182">
            <v>166</v>
          </cell>
        </row>
        <row r="183">
          <cell r="C183">
            <v>181</v>
          </cell>
          <cell r="D183">
            <v>189</v>
          </cell>
        </row>
        <row r="185">
          <cell r="C185">
            <v>628</v>
          </cell>
          <cell r="D185">
            <v>641</v>
          </cell>
        </row>
        <row r="186">
          <cell r="C186">
            <v>485</v>
          </cell>
          <cell r="D186">
            <v>467</v>
          </cell>
        </row>
        <row r="187">
          <cell r="C187">
            <v>189</v>
          </cell>
          <cell r="D187">
            <v>195</v>
          </cell>
        </row>
        <row r="188">
          <cell r="C188">
            <v>459</v>
          </cell>
          <cell r="D188">
            <v>453</v>
          </cell>
        </row>
        <row r="189">
          <cell r="C189">
            <v>301</v>
          </cell>
          <cell r="D189">
            <v>296</v>
          </cell>
        </row>
        <row r="190">
          <cell r="C190">
            <v>137</v>
          </cell>
          <cell r="D190">
            <v>125</v>
          </cell>
        </row>
        <row r="192">
          <cell r="C192">
            <v>707</v>
          </cell>
          <cell r="D192">
            <v>706</v>
          </cell>
        </row>
        <row r="193">
          <cell r="C193">
            <v>319</v>
          </cell>
          <cell r="D193">
            <v>322</v>
          </cell>
        </row>
        <row r="194">
          <cell r="C194">
            <v>277</v>
          </cell>
          <cell r="D194">
            <v>284</v>
          </cell>
        </row>
        <row r="195">
          <cell r="C195">
            <v>267</v>
          </cell>
          <cell r="D195">
            <v>258</v>
          </cell>
        </row>
        <row r="196">
          <cell r="C196">
            <v>234</v>
          </cell>
          <cell r="D196">
            <v>234</v>
          </cell>
        </row>
        <row r="197">
          <cell r="C197">
            <v>151</v>
          </cell>
          <cell r="D197">
            <v>153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356">
          <cell r="F356">
            <v>108</v>
          </cell>
          <cell r="G356">
            <v>1584</v>
          </cell>
        </row>
        <row r="357">
          <cell r="F357">
            <v>45</v>
          </cell>
          <cell r="G357">
            <v>381</v>
          </cell>
        </row>
        <row r="358">
          <cell r="F358">
            <v>66</v>
          </cell>
          <cell r="G358">
            <v>664</v>
          </cell>
        </row>
        <row r="359">
          <cell r="F359">
            <v>3</v>
          </cell>
          <cell r="G359">
            <v>120</v>
          </cell>
        </row>
        <row r="360">
          <cell r="F360">
            <v>45</v>
          </cell>
          <cell r="G360">
            <v>368</v>
          </cell>
        </row>
        <row r="361">
          <cell r="F361">
            <v>110</v>
          </cell>
          <cell r="G361">
            <v>266</v>
          </cell>
        </row>
        <row r="362">
          <cell r="F362">
            <v>133</v>
          </cell>
          <cell r="G362">
            <v>475</v>
          </cell>
        </row>
        <row r="363">
          <cell r="F363">
            <v>5</v>
          </cell>
          <cell r="G363">
            <v>893</v>
          </cell>
        </row>
        <row r="364">
          <cell r="F364">
            <v>92</v>
          </cell>
          <cell r="G364">
            <v>573</v>
          </cell>
        </row>
        <row r="365">
          <cell r="F365">
            <v>10</v>
          </cell>
          <cell r="G365">
            <v>754</v>
          </cell>
        </row>
        <row r="366">
          <cell r="F366">
            <v>2</v>
          </cell>
          <cell r="G366">
            <v>136</v>
          </cell>
        </row>
        <row r="367">
          <cell r="F367">
            <v>31</v>
          </cell>
          <cell r="G367">
            <v>84</v>
          </cell>
        </row>
        <row r="368">
          <cell r="F368">
            <v>22</v>
          </cell>
          <cell r="G368">
            <v>133</v>
          </cell>
        </row>
        <row r="369">
          <cell r="F369">
            <v>2</v>
          </cell>
          <cell r="G369">
            <v>120</v>
          </cell>
        </row>
        <row r="370">
          <cell r="F370">
            <v>6</v>
          </cell>
          <cell r="G370">
            <v>309</v>
          </cell>
        </row>
        <row r="372">
          <cell r="F372">
            <v>137</v>
          </cell>
          <cell r="G372">
            <v>591</v>
          </cell>
        </row>
        <row r="373">
          <cell r="F373">
            <v>140</v>
          </cell>
          <cell r="G373">
            <v>397</v>
          </cell>
        </row>
        <row r="374">
          <cell r="F374">
            <v>88</v>
          </cell>
          <cell r="G374">
            <v>77</v>
          </cell>
        </row>
        <row r="375">
          <cell r="F375">
            <v>37</v>
          </cell>
          <cell r="G375">
            <v>465</v>
          </cell>
        </row>
        <row r="376">
          <cell r="F376">
            <v>27</v>
          </cell>
          <cell r="G376">
            <v>212</v>
          </cell>
        </row>
        <row r="377">
          <cell r="F377">
            <v>21</v>
          </cell>
          <cell r="G377">
            <v>196</v>
          </cell>
        </row>
        <row r="379">
          <cell r="F379">
            <v>133</v>
          </cell>
          <cell r="G379">
            <v>855</v>
          </cell>
        </row>
        <row r="380">
          <cell r="F380">
            <v>32</v>
          </cell>
          <cell r="G380">
            <v>139</v>
          </cell>
        </row>
        <row r="381">
          <cell r="F381">
            <v>21</v>
          </cell>
          <cell r="G381">
            <v>234</v>
          </cell>
        </row>
        <row r="382">
          <cell r="F382">
            <v>1</v>
          </cell>
          <cell r="G382">
            <v>199</v>
          </cell>
        </row>
        <row r="383">
          <cell r="F383">
            <v>17</v>
          </cell>
          <cell r="G383">
            <v>139</v>
          </cell>
        </row>
        <row r="384">
          <cell r="F384">
            <v>22</v>
          </cell>
          <cell r="G384">
            <v>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85">
          <cell r="C185">
            <v>946</v>
          </cell>
          <cell r="D185">
            <v>1595</v>
          </cell>
        </row>
        <row r="186">
          <cell r="C186">
            <v>129</v>
          </cell>
          <cell r="D186">
            <v>269</v>
          </cell>
        </row>
        <row r="187">
          <cell r="C187">
            <v>820</v>
          </cell>
          <cell r="D187">
            <v>1441</v>
          </cell>
        </row>
        <row r="188">
          <cell r="C188">
            <v>273</v>
          </cell>
          <cell r="D188">
            <v>166</v>
          </cell>
        </row>
        <row r="189">
          <cell r="C189">
            <v>114</v>
          </cell>
          <cell r="D189">
            <v>415</v>
          </cell>
        </row>
        <row r="190">
          <cell r="C190">
            <v>1201</v>
          </cell>
          <cell r="D190">
            <v>1248</v>
          </cell>
        </row>
        <row r="191">
          <cell r="C191">
            <v>96</v>
          </cell>
          <cell r="D191">
            <v>624</v>
          </cell>
        </row>
        <row r="192">
          <cell r="C192">
            <v>128</v>
          </cell>
          <cell r="D192">
            <v>774</v>
          </cell>
        </row>
        <row r="193">
          <cell r="C193">
            <v>174</v>
          </cell>
          <cell r="D193">
            <v>314</v>
          </cell>
        </row>
        <row r="194">
          <cell r="C194">
            <v>149</v>
          </cell>
          <cell r="D194">
            <v>771</v>
          </cell>
        </row>
        <row r="195">
          <cell r="C195">
            <v>87</v>
          </cell>
          <cell r="D195">
            <v>107</v>
          </cell>
        </row>
        <row r="196">
          <cell r="C196">
            <v>33</v>
          </cell>
          <cell r="D196">
            <v>126</v>
          </cell>
        </row>
        <row r="197">
          <cell r="C197">
            <v>43</v>
          </cell>
          <cell r="D197">
            <v>132</v>
          </cell>
        </row>
        <row r="198">
          <cell r="C198">
            <v>43</v>
          </cell>
          <cell r="D198">
            <v>58</v>
          </cell>
        </row>
        <row r="199">
          <cell r="C199">
            <v>218</v>
          </cell>
          <cell r="D199">
            <v>273</v>
          </cell>
        </row>
        <row r="202">
          <cell r="C202">
            <v>125</v>
          </cell>
          <cell r="D202">
            <v>286</v>
          </cell>
        </row>
        <row r="203">
          <cell r="C203">
            <v>84</v>
          </cell>
          <cell r="D203">
            <v>318</v>
          </cell>
        </row>
        <row r="204">
          <cell r="C204">
            <v>162</v>
          </cell>
          <cell r="D204">
            <v>126</v>
          </cell>
        </row>
        <row r="205">
          <cell r="C205">
            <v>43</v>
          </cell>
          <cell r="D205">
            <v>173</v>
          </cell>
        </row>
        <row r="206">
          <cell r="C206">
            <v>130</v>
          </cell>
          <cell r="D206">
            <v>148</v>
          </cell>
        </row>
        <row r="207">
          <cell r="C207">
            <v>51</v>
          </cell>
          <cell r="D207">
            <v>210</v>
          </cell>
        </row>
        <row r="210">
          <cell r="C210">
            <v>477</v>
          </cell>
          <cell r="D210">
            <v>1071</v>
          </cell>
        </row>
        <row r="211">
          <cell r="C211">
            <v>184</v>
          </cell>
          <cell r="D211">
            <v>220</v>
          </cell>
        </row>
        <row r="212">
          <cell r="C212">
            <v>56</v>
          </cell>
          <cell r="D212">
            <v>208</v>
          </cell>
        </row>
        <row r="213">
          <cell r="C213">
            <v>3</v>
          </cell>
          <cell r="D213">
            <v>86</v>
          </cell>
        </row>
        <row r="214">
          <cell r="C214">
            <v>38</v>
          </cell>
          <cell r="D214">
            <v>117</v>
          </cell>
        </row>
        <row r="215">
          <cell r="C215">
            <v>104</v>
          </cell>
          <cell r="D215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P10" sqref="P10:P42"/>
      <selection pane="topRight" activeCell="P10" sqref="P10:P42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25" t="s">
        <v>0</v>
      </c>
      <c r="B1" s="125"/>
      <c r="C1" s="125"/>
      <c r="D1" s="125"/>
      <c r="E1" s="125"/>
      <c r="F1" s="125"/>
    </row>
    <row r="2" spans="1:6" ht="15.75">
      <c r="A2" s="125" t="s">
        <v>73</v>
      </c>
      <c r="B2" s="125"/>
      <c r="C2" s="125"/>
      <c r="D2" s="125"/>
      <c r="E2" s="125"/>
      <c r="F2" s="125"/>
    </row>
    <row r="3" spans="1:6" ht="15.75">
      <c r="A3" s="126" t="s">
        <v>116</v>
      </c>
      <c r="B3" s="126"/>
      <c r="C3" s="126"/>
      <c r="D3" s="126"/>
      <c r="E3" s="126"/>
      <c r="F3" s="126"/>
    </row>
    <row r="4" spans="2:6" ht="15.75">
      <c r="B4" s="3"/>
      <c r="C4" s="4"/>
      <c r="D4" s="9"/>
      <c r="E4" s="9"/>
      <c r="F4" s="9"/>
    </row>
    <row r="5" spans="1:6" ht="14.25">
      <c r="A5" s="137" t="s">
        <v>34</v>
      </c>
      <c r="B5" s="132" t="s">
        <v>39</v>
      </c>
      <c r="C5" s="133"/>
      <c r="D5" s="133"/>
      <c r="E5" s="133"/>
      <c r="F5" s="134"/>
    </row>
    <row r="6" spans="1:6" ht="14.25">
      <c r="A6" s="137"/>
      <c r="B6" s="135" t="s">
        <v>1</v>
      </c>
      <c r="C6" s="127" t="s">
        <v>33</v>
      </c>
      <c r="D6" s="128"/>
      <c r="E6" s="128"/>
      <c r="F6" s="129"/>
    </row>
    <row r="7" spans="1:6" ht="42.75" customHeight="1">
      <c r="A7" s="137"/>
      <c r="B7" s="136"/>
      <c r="C7" s="137" t="s">
        <v>38</v>
      </c>
      <c r="D7" s="137"/>
      <c r="E7" s="137" t="s">
        <v>37</v>
      </c>
      <c r="F7" s="137"/>
    </row>
    <row r="8" spans="1:6" ht="14.25">
      <c r="A8" s="137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0" t="s">
        <v>17</v>
      </c>
      <c r="B9" s="130"/>
      <c r="C9" s="130"/>
      <c r="D9" s="130"/>
      <c r="E9" s="130"/>
      <c r="F9" s="130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'[2]Munka1'!D168</f>
        <v>20470</v>
      </c>
      <c r="C10" s="20">
        <f aca="true" t="shared" si="0" ref="C10:C25">B10-P10</f>
        <v>-550</v>
      </c>
      <c r="D10" s="21">
        <f aca="true" t="shared" si="1" ref="D10:D25">B10/P10*100-100</f>
        <v>-2.6165556612749725</v>
      </c>
      <c r="E10" s="20">
        <f aca="true" t="shared" si="2" ref="E10:E25">B10-Q10</f>
        <v>-241</v>
      </c>
      <c r="F10" s="21">
        <f aca="true" t="shared" si="3" ref="F10:F25">B10/Q10*100-100</f>
        <v>-1.1636328521075825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'[2]Munka1'!C168</f>
        <v>21020</v>
      </c>
      <c r="Q10" s="10">
        <f>'[2]Munka1'!D135</f>
        <v>20711</v>
      </c>
    </row>
    <row r="11" spans="1:17" ht="15.75">
      <c r="A11" s="22" t="s">
        <v>3</v>
      </c>
      <c r="B11" s="23">
        <f>'[2]Munka1'!D169</f>
        <v>4449</v>
      </c>
      <c r="C11" s="23">
        <f t="shared" si="0"/>
        <v>-123</v>
      </c>
      <c r="D11" s="24">
        <f t="shared" si="1"/>
        <v>-2.6902887139107605</v>
      </c>
      <c r="E11" s="23">
        <f t="shared" si="2"/>
        <v>855</v>
      </c>
      <c r="F11" s="24">
        <f t="shared" si="3"/>
        <v>23.78964941569282</v>
      </c>
      <c r="P11" s="5">
        <f>'[2]Munka1'!C169</f>
        <v>4572</v>
      </c>
      <c r="Q11" s="5">
        <f>'[2]Munka1'!D136</f>
        <v>3594</v>
      </c>
    </row>
    <row r="12" spans="1:17" s="11" customFormat="1" ht="15.75">
      <c r="A12" s="19" t="s">
        <v>4</v>
      </c>
      <c r="B12" s="20">
        <f>'[2]Munka1'!D170</f>
        <v>9161</v>
      </c>
      <c r="C12" s="20">
        <f t="shared" si="0"/>
        <v>-2</v>
      </c>
      <c r="D12" s="21">
        <f t="shared" si="1"/>
        <v>-0.021826912583208014</v>
      </c>
      <c r="E12" s="20">
        <f t="shared" si="2"/>
        <v>708</v>
      </c>
      <c r="F12" s="21">
        <f t="shared" si="3"/>
        <v>8.375724594818408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'[2]Munka1'!C170</f>
        <v>9163</v>
      </c>
      <c r="Q12" s="12">
        <f>'[2]Munka1'!D137</f>
        <v>8453</v>
      </c>
    </row>
    <row r="13" spans="1:17" ht="15.75">
      <c r="A13" s="22" t="s">
        <v>5</v>
      </c>
      <c r="B13" s="23">
        <f>'[2]Munka1'!D171</f>
        <v>2270</v>
      </c>
      <c r="C13" s="23">
        <f t="shared" si="0"/>
        <v>-87</v>
      </c>
      <c r="D13" s="24">
        <f t="shared" si="1"/>
        <v>-3.691132795927018</v>
      </c>
      <c r="E13" s="23">
        <f t="shared" si="2"/>
        <v>-263</v>
      </c>
      <c r="F13" s="24">
        <f t="shared" si="3"/>
        <v>-10.382945124358471</v>
      </c>
      <c r="P13" s="5">
        <f>'[2]Munka1'!C171</f>
        <v>2357</v>
      </c>
      <c r="Q13" s="5">
        <f>'[2]Munka1'!D138</f>
        <v>2533</v>
      </c>
    </row>
    <row r="14" spans="1:17" s="11" customFormat="1" ht="15.75">
      <c r="A14" s="19" t="s">
        <v>6</v>
      </c>
      <c r="B14" s="20">
        <f>'[2]Munka1'!D172</f>
        <v>3403</v>
      </c>
      <c r="C14" s="20">
        <f t="shared" si="0"/>
        <v>-84</v>
      </c>
      <c r="D14" s="21">
        <f t="shared" si="1"/>
        <v>-2.408947519357625</v>
      </c>
      <c r="E14" s="20">
        <f t="shared" si="2"/>
        <v>-75</v>
      </c>
      <c r="F14" s="21">
        <f t="shared" si="3"/>
        <v>-2.1564117308798103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'[2]Munka1'!C172</f>
        <v>3487</v>
      </c>
      <c r="Q14" s="12">
        <f>'[2]Munka1'!D139</f>
        <v>3478</v>
      </c>
    </row>
    <row r="15" spans="1:17" ht="15.75">
      <c r="A15" s="22" t="s">
        <v>7</v>
      </c>
      <c r="B15" s="23">
        <f>'[2]Munka1'!D173</f>
        <v>8104</v>
      </c>
      <c r="C15" s="23">
        <f t="shared" si="0"/>
        <v>-539</v>
      </c>
      <c r="D15" s="24">
        <f t="shared" si="1"/>
        <v>-6.236260557676729</v>
      </c>
      <c r="E15" s="23">
        <f t="shared" si="2"/>
        <v>216</v>
      </c>
      <c r="F15" s="24">
        <f t="shared" si="3"/>
        <v>2.738336713995949</v>
      </c>
      <c r="P15" s="5">
        <f>'[2]Munka1'!C173</f>
        <v>8643</v>
      </c>
      <c r="Q15" s="5">
        <f>'[2]Munka1'!D140</f>
        <v>7888</v>
      </c>
    </row>
    <row r="16" spans="1:17" s="11" customFormat="1" ht="15.75">
      <c r="A16" s="19" t="s">
        <v>8</v>
      </c>
      <c r="B16" s="20">
        <f>'[2]Munka1'!D174</f>
        <v>3546</v>
      </c>
      <c r="C16" s="20">
        <f t="shared" si="0"/>
        <v>-230</v>
      </c>
      <c r="D16" s="21">
        <f t="shared" si="1"/>
        <v>-6.0911016949152526</v>
      </c>
      <c r="E16" s="20">
        <f t="shared" si="2"/>
        <v>50</v>
      </c>
      <c r="F16" s="21">
        <f t="shared" si="3"/>
        <v>1.4302059496567523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'[2]Munka1'!C174</f>
        <v>3776</v>
      </c>
      <c r="Q16" s="12">
        <f>'[2]Munka1'!D141</f>
        <v>3496</v>
      </c>
    </row>
    <row r="17" spans="1:17" ht="15.75">
      <c r="A17" s="22" t="s">
        <v>9</v>
      </c>
      <c r="B17" s="23">
        <f>'[2]Munka1'!D175</f>
        <v>4856</v>
      </c>
      <c r="C17" s="23">
        <f t="shared" si="0"/>
        <v>-170</v>
      </c>
      <c r="D17" s="24">
        <f t="shared" si="1"/>
        <v>-3.3824114604058906</v>
      </c>
      <c r="E17" s="23">
        <f t="shared" si="2"/>
        <v>531</v>
      </c>
      <c r="F17" s="24">
        <f t="shared" si="3"/>
        <v>12.27745664739885</v>
      </c>
      <c r="P17" s="5">
        <f>'[2]Munka1'!C175</f>
        <v>5026</v>
      </c>
      <c r="Q17" s="5">
        <f>'[2]Munka1'!D142</f>
        <v>4325</v>
      </c>
    </row>
    <row r="18" spans="1:17" s="11" customFormat="1" ht="15.75">
      <c r="A18" s="19" t="s">
        <v>10</v>
      </c>
      <c r="B18" s="20">
        <f>'[2]Munka1'!D176</f>
        <v>5890</v>
      </c>
      <c r="C18" s="20">
        <f t="shared" si="0"/>
        <v>-344</v>
      </c>
      <c r="D18" s="21">
        <f t="shared" si="1"/>
        <v>-5.518126403593186</v>
      </c>
      <c r="E18" s="20">
        <f t="shared" si="2"/>
        <v>308</v>
      </c>
      <c r="F18" s="21">
        <f t="shared" si="3"/>
        <v>5.517735578645656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'[2]Munka1'!C176</f>
        <v>6234</v>
      </c>
      <c r="Q18" s="12">
        <f>'[2]Munka1'!D143</f>
        <v>5582</v>
      </c>
    </row>
    <row r="19" spans="1:17" ht="15.75">
      <c r="A19" s="22" t="s">
        <v>11</v>
      </c>
      <c r="B19" s="23">
        <f>'[2]Munka1'!D177</f>
        <v>5869</v>
      </c>
      <c r="C19" s="23">
        <f t="shared" si="0"/>
        <v>127</v>
      </c>
      <c r="D19" s="24">
        <f t="shared" si="1"/>
        <v>2.2117729014280627</v>
      </c>
      <c r="E19" s="23">
        <f t="shared" si="2"/>
        <v>970</v>
      </c>
      <c r="F19" s="24">
        <f t="shared" si="3"/>
        <v>19.799959175341897</v>
      </c>
      <c r="P19" s="5">
        <f>'[2]Munka1'!C177</f>
        <v>5742</v>
      </c>
      <c r="Q19" s="5">
        <f>'[2]Munka1'!D144</f>
        <v>4899</v>
      </c>
    </row>
    <row r="20" spans="1:17" s="11" customFormat="1" ht="15.75">
      <c r="A20" s="19" t="s">
        <v>12</v>
      </c>
      <c r="B20" s="20">
        <f>'[2]Munka1'!D178</f>
        <v>3328</v>
      </c>
      <c r="C20" s="20">
        <f t="shared" si="0"/>
        <v>14</v>
      </c>
      <c r="D20" s="21">
        <f t="shared" si="1"/>
        <v>0.4224502112251116</v>
      </c>
      <c r="E20" s="20">
        <f t="shared" si="2"/>
        <v>528</v>
      </c>
      <c r="F20" s="21">
        <f t="shared" si="3"/>
        <v>18.85714285714286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'[2]Munka1'!C178</f>
        <v>3314</v>
      </c>
      <c r="Q20" s="12">
        <f>'[2]Munka1'!D145</f>
        <v>2800</v>
      </c>
    </row>
    <row r="21" spans="1:17" ht="15.75">
      <c r="A21" s="22" t="s">
        <v>13</v>
      </c>
      <c r="B21" s="23">
        <f>'[2]Munka1'!D179</f>
        <v>1575</v>
      </c>
      <c r="C21" s="23">
        <f t="shared" si="0"/>
        <v>-45</v>
      </c>
      <c r="D21" s="24">
        <f t="shared" si="1"/>
        <v>-2.7777777777777857</v>
      </c>
      <c r="E21" s="23">
        <f t="shared" si="2"/>
        <v>73</v>
      </c>
      <c r="F21" s="24">
        <f t="shared" si="3"/>
        <v>4.860186418109194</v>
      </c>
      <c r="P21" s="5">
        <f>'[2]Munka1'!C179</f>
        <v>1620</v>
      </c>
      <c r="Q21" s="5">
        <f>'[2]Munka1'!D146</f>
        <v>1502</v>
      </c>
    </row>
    <row r="22" spans="1:17" s="11" customFormat="1" ht="15.75">
      <c r="A22" s="19" t="s">
        <v>14</v>
      </c>
      <c r="B22" s="20">
        <f>'[2]Munka1'!D180</f>
        <v>1626</v>
      </c>
      <c r="C22" s="20">
        <f t="shared" si="0"/>
        <v>-78</v>
      </c>
      <c r="D22" s="21">
        <f t="shared" si="1"/>
        <v>-4.577464788732399</v>
      </c>
      <c r="E22" s="20">
        <f t="shared" si="2"/>
        <v>239</v>
      </c>
      <c r="F22" s="21">
        <f t="shared" si="3"/>
        <v>17.231434751261716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'[2]Munka1'!C180</f>
        <v>1704</v>
      </c>
      <c r="Q22" s="12">
        <f>'[2]Munka1'!D147</f>
        <v>1387</v>
      </c>
    </row>
    <row r="23" spans="1:17" ht="15.75">
      <c r="A23" s="22" t="s">
        <v>15</v>
      </c>
      <c r="B23" s="23">
        <f>'[2]Munka1'!D181</f>
        <v>1561</v>
      </c>
      <c r="C23" s="23">
        <f t="shared" si="0"/>
        <v>-29</v>
      </c>
      <c r="D23" s="24">
        <f t="shared" si="1"/>
        <v>-1.8238993710691886</v>
      </c>
      <c r="E23" s="23">
        <f t="shared" si="2"/>
        <v>285</v>
      </c>
      <c r="F23" s="24">
        <f t="shared" si="3"/>
        <v>22.33542319749216</v>
      </c>
      <c r="P23" s="5">
        <f>'[2]Munka1'!C181</f>
        <v>1590</v>
      </c>
      <c r="Q23" s="5">
        <f>'[2]Munka1'!D148</f>
        <v>1276</v>
      </c>
    </row>
    <row r="24" spans="1:17" s="11" customFormat="1" ht="15.75">
      <c r="A24" s="19" t="s">
        <v>16</v>
      </c>
      <c r="B24" s="20">
        <f>'[2]Munka1'!D182</f>
        <v>2195</v>
      </c>
      <c r="C24" s="20">
        <f t="shared" si="0"/>
        <v>-5</v>
      </c>
      <c r="D24" s="21">
        <f t="shared" si="1"/>
        <v>-0.22727272727273373</v>
      </c>
      <c r="E24" s="20">
        <f t="shared" si="2"/>
        <v>405</v>
      </c>
      <c r="F24" s="21">
        <f t="shared" si="3"/>
        <v>22.625698324022352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'[2]Munka1'!C182</f>
        <v>2200</v>
      </c>
      <c r="Q24" s="12">
        <f>'[2]Munka1'!D149</f>
        <v>1790</v>
      </c>
    </row>
    <row r="25" spans="1:17" s="6" customFormat="1" ht="31.5">
      <c r="A25" s="25" t="s">
        <v>17</v>
      </c>
      <c r="B25" s="26">
        <f>SUM(B10:B24)</f>
        <v>78303</v>
      </c>
      <c r="C25" s="26">
        <f t="shared" si="0"/>
        <v>-2145</v>
      </c>
      <c r="D25" s="27">
        <f t="shared" si="1"/>
        <v>-2.6663186157517913</v>
      </c>
      <c r="E25" s="26">
        <f t="shared" si="2"/>
        <v>4589</v>
      </c>
      <c r="F25" s="27">
        <f t="shared" si="3"/>
        <v>6.2254117264020294</v>
      </c>
      <c r="P25" s="15">
        <f>SUM(P10:P24)</f>
        <v>80448</v>
      </c>
      <c r="Q25" s="15">
        <f>SUM(Q10:Q24)</f>
        <v>73714</v>
      </c>
    </row>
    <row r="26" spans="1:15" s="11" customFormat="1" ht="29.25" customHeight="1">
      <c r="A26" s="131" t="s">
        <v>24</v>
      </c>
      <c r="B26" s="131"/>
      <c r="C26" s="131"/>
      <c r="D26" s="131"/>
      <c r="E26" s="131"/>
      <c r="F26" s="131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'[2]Munka1'!D184</f>
        <v>7412</v>
      </c>
      <c r="C27" s="23">
        <f>B27-P27</f>
        <v>-126</v>
      </c>
      <c r="D27" s="24">
        <f>B27/P27*100-100</f>
        <v>-1.671530910055722</v>
      </c>
      <c r="E27" s="23">
        <f>B27-Q27</f>
        <v>-306</v>
      </c>
      <c r="F27" s="24">
        <f>B27/Q27*100-100</f>
        <v>-3.964757709251103</v>
      </c>
      <c r="P27" s="7">
        <f>'[2]Munka1'!C184</f>
        <v>7538</v>
      </c>
      <c r="Q27" s="7">
        <f>'[2]Munka1'!D151</f>
        <v>7718</v>
      </c>
    </row>
    <row r="28" spans="1:17" s="11" customFormat="1" ht="15.75">
      <c r="A28" s="19" t="s">
        <v>19</v>
      </c>
      <c r="B28" s="20">
        <f>'[2]Munka1'!D185</f>
        <v>4807</v>
      </c>
      <c r="C28" s="20">
        <f aca="true" t="shared" si="4" ref="C28:C33">B28-P28</f>
        <v>-75</v>
      </c>
      <c r="D28" s="21">
        <f aca="true" t="shared" si="5" ref="D28:D33">B28/P28*100-100</f>
        <v>-1.5362556329373263</v>
      </c>
      <c r="E28" s="20">
        <f aca="true" t="shared" si="6" ref="E28:E33">B28-Q28</f>
        <v>38</v>
      </c>
      <c r="F28" s="21">
        <f aca="true" t="shared" si="7" ref="F28:F33">B28/Q28*100-100</f>
        <v>0.7968127490039763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'[2]Munka1'!C185</f>
        <v>4882</v>
      </c>
      <c r="Q28" s="13">
        <f>'[2]Munka1'!D152</f>
        <v>4769</v>
      </c>
    </row>
    <row r="29" spans="1:17" ht="15.75">
      <c r="A29" s="22" t="s">
        <v>20</v>
      </c>
      <c r="B29" s="23">
        <f>'[2]Munka1'!D186</f>
        <v>3055</v>
      </c>
      <c r="C29" s="23">
        <f t="shared" si="4"/>
        <v>-4</v>
      </c>
      <c r="D29" s="24">
        <f t="shared" si="5"/>
        <v>-0.13076168682576395</v>
      </c>
      <c r="E29" s="23">
        <f t="shared" si="6"/>
        <v>-239</v>
      </c>
      <c r="F29" s="24">
        <f t="shared" si="7"/>
        <v>-7.255616272009718</v>
      </c>
      <c r="P29" s="7">
        <f>'[2]Munka1'!C186</f>
        <v>3059</v>
      </c>
      <c r="Q29" s="7">
        <f>'[2]Munka1'!D153</f>
        <v>3294</v>
      </c>
    </row>
    <row r="30" spans="1:17" s="11" customFormat="1" ht="15.75">
      <c r="A30" s="19" t="s">
        <v>21</v>
      </c>
      <c r="B30" s="20">
        <f>'[2]Munka1'!D187</f>
        <v>4468</v>
      </c>
      <c r="C30" s="20">
        <f t="shared" si="4"/>
        <v>-291</v>
      </c>
      <c r="D30" s="21">
        <f t="shared" si="5"/>
        <v>-6.114729985291021</v>
      </c>
      <c r="E30" s="20">
        <f t="shared" si="6"/>
        <v>167</v>
      </c>
      <c r="F30" s="21">
        <f t="shared" si="7"/>
        <v>3.8828179493141164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'[2]Munka1'!C187</f>
        <v>4759</v>
      </c>
      <c r="Q30" s="13">
        <f>'[2]Munka1'!D154</f>
        <v>4301</v>
      </c>
    </row>
    <row r="31" spans="1:17" ht="15.75">
      <c r="A31" s="22" t="s">
        <v>22</v>
      </c>
      <c r="B31" s="23">
        <f>'[2]Munka1'!D188</f>
        <v>2918</v>
      </c>
      <c r="C31" s="23">
        <f t="shared" si="4"/>
        <v>-102</v>
      </c>
      <c r="D31" s="24">
        <f t="shared" si="5"/>
        <v>-3.3774834437086128</v>
      </c>
      <c r="E31" s="23">
        <f t="shared" si="6"/>
        <v>71</v>
      </c>
      <c r="F31" s="24">
        <f t="shared" si="7"/>
        <v>2.4938531787846756</v>
      </c>
      <c r="P31" s="7">
        <f>'[2]Munka1'!C188</f>
        <v>3020</v>
      </c>
      <c r="Q31" s="7">
        <f>'[2]Munka1'!D155</f>
        <v>2847</v>
      </c>
    </row>
    <row r="32" spans="1:17" s="11" customFormat="1" ht="15.75">
      <c r="A32" s="19" t="s">
        <v>23</v>
      </c>
      <c r="B32" s="20">
        <f>'[2]Munka1'!D189</f>
        <v>1435</v>
      </c>
      <c r="C32" s="20">
        <f t="shared" si="4"/>
        <v>-173</v>
      </c>
      <c r="D32" s="21">
        <f t="shared" si="5"/>
        <v>-10.758706467661696</v>
      </c>
      <c r="E32" s="20">
        <f t="shared" si="6"/>
        <v>-21</v>
      </c>
      <c r="F32" s="21">
        <f t="shared" si="7"/>
        <v>-1.4423076923076934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'[2]Munka1'!C189</f>
        <v>1608</v>
      </c>
      <c r="Q32" s="13">
        <f>'[2]Munka1'!D156</f>
        <v>1456</v>
      </c>
    </row>
    <row r="33" spans="1:17" s="6" customFormat="1" ht="15.75">
      <c r="A33" s="25" t="s">
        <v>24</v>
      </c>
      <c r="B33" s="26">
        <f>SUM(B27:B32)</f>
        <v>24095</v>
      </c>
      <c r="C33" s="26">
        <f t="shared" si="4"/>
        <v>-771</v>
      </c>
      <c r="D33" s="27">
        <f t="shared" si="5"/>
        <v>-3.1006193195528056</v>
      </c>
      <c r="E33" s="26">
        <f t="shared" si="6"/>
        <v>-290</v>
      </c>
      <c r="F33" s="27">
        <f t="shared" si="7"/>
        <v>-1.1892556899733506</v>
      </c>
      <c r="P33" s="14">
        <f>'[2]Munka1'!C190</f>
        <v>24866</v>
      </c>
      <c r="Q33" s="14">
        <f>SUM(Q27:Q32)</f>
        <v>24385</v>
      </c>
    </row>
    <row r="34" spans="1:15" s="11" customFormat="1" ht="27.75" customHeight="1">
      <c r="A34" s="131" t="s">
        <v>31</v>
      </c>
      <c r="B34" s="131"/>
      <c r="C34" s="131"/>
      <c r="D34" s="131"/>
      <c r="E34" s="131"/>
      <c r="F34" s="131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'[2]Munka1'!D191</f>
        <v>8199</v>
      </c>
      <c r="C35" s="23">
        <f>B35-P35</f>
        <v>-182</v>
      </c>
      <c r="D35" s="24">
        <f>B35/P35*100-100</f>
        <v>-2.171578570576301</v>
      </c>
      <c r="E35" s="23">
        <f>B35-Q35</f>
        <v>-138</v>
      </c>
      <c r="F35" s="24">
        <f>B35/Q35*100-100</f>
        <v>-1.6552716804606007</v>
      </c>
      <c r="P35" s="7">
        <f>'[2]Munka1'!C191</f>
        <v>8381</v>
      </c>
      <c r="Q35" s="7">
        <f>'[2]Munka1'!D158</f>
        <v>8337</v>
      </c>
    </row>
    <row r="36" spans="1:17" s="11" customFormat="1" ht="15.75">
      <c r="A36" s="19" t="s">
        <v>26</v>
      </c>
      <c r="B36" s="20">
        <f>'[2]Munka1'!D192</f>
        <v>3482</v>
      </c>
      <c r="C36" s="20">
        <f aca="true" t="shared" si="8" ref="C36:C41">B36-P36</f>
        <v>-40</v>
      </c>
      <c r="D36" s="21">
        <f aca="true" t="shared" si="9" ref="D36:D41">B36/P36*100-100</f>
        <v>-1.1357183418512165</v>
      </c>
      <c r="E36" s="20">
        <f aca="true" t="shared" si="10" ref="E36:E41">B36-Q36</f>
        <v>76</v>
      </c>
      <c r="F36" s="21">
        <f aca="true" t="shared" si="11" ref="F36:F41">B36/Q36*100-100</f>
        <v>2.2313564298297166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'[2]Munka1'!C192</f>
        <v>3522</v>
      </c>
      <c r="Q36" s="13">
        <f>'[2]Munka1'!D159</f>
        <v>3406</v>
      </c>
    </row>
    <row r="37" spans="1:17" ht="15.75">
      <c r="A37" s="22" t="s">
        <v>27</v>
      </c>
      <c r="B37" s="23">
        <f>'[2]Munka1'!D193</f>
        <v>3378</v>
      </c>
      <c r="C37" s="23">
        <f t="shared" si="8"/>
        <v>-4</v>
      </c>
      <c r="D37" s="24">
        <f t="shared" si="9"/>
        <v>-0.11827321111768185</v>
      </c>
      <c r="E37" s="23">
        <f t="shared" si="10"/>
        <v>537</v>
      </c>
      <c r="F37" s="24">
        <f t="shared" si="11"/>
        <v>18.90179514255543</v>
      </c>
      <c r="P37" s="7">
        <f>'[2]Munka1'!C193</f>
        <v>3382</v>
      </c>
      <c r="Q37" s="7">
        <f>'[2]Munka1'!D160</f>
        <v>2841</v>
      </c>
    </row>
    <row r="38" spans="1:17" s="11" customFormat="1" ht="15.75">
      <c r="A38" s="19" t="s">
        <v>28</v>
      </c>
      <c r="B38" s="20">
        <f>'[2]Munka1'!D194</f>
        <v>2662</v>
      </c>
      <c r="C38" s="20">
        <f t="shared" si="8"/>
        <v>-86</v>
      </c>
      <c r="D38" s="21">
        <f t="shared" si="9"/>
        <v>-3.1295487627365333</v>
      </c>
      <c r="E38" s="20">
        <f t="shared" si="10"/>
        <v>425</v>
      </c>
      <c r="F38" s="21">
        <f t="shared" si="11"/>
        <v>18.99865891819401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'[2]Munka1'!C194</f>
        <v>2748</v>
      </c>
      <c r="Q38" s="13">
        <f>'[2]Munka1'!D161</f>
        <v>2237</v>
      </c>
    </row>
    <row r="39" spans="1:17" ht="15.75">
      <c r="A39" s="22" t="s">
        <v>29</v>
      </c>
      <c r="B39" s="23">
        <f>'[2]Munka1'!D195</f>
        <v>3152</v>
      </c>
      <c r="C39" s="23">
        <f t="shared" si="8"/>
        <v>12</v>
      </c>
      <c r="D39" s="24">
        <f t="shared" si="9"/>
        <v>0.3821656050955369</v>
      </c>
      <c r="E39" s="23">
        <f t="shared" si="10"/>
        <v>464</v>
      </c>
      <c r="F39" s="24">
        <f t="shared" si="11"/>
        <v>17.261904761904773</v>
      </c>
      <c r="P39" s="7">
        <f>'[2]Munka1'!C195</f>
        <v>3140</v>
      </c>
      <c r="Q39" s="7">
        <f>'[2]Munka1'!D162</f>
        <v>2688</v>
      </c>
    </row>
    <row r="40" spans="1:17" s="11" customFormat="1" ht="15.75">
      <c r="A40" s="19" t="s">
        <v>30</v>
      </c>
      <c r="B40" s="20">
        <f>'[2]Munka1'!D196</f>
        <v>1831</v>
      </c>
      <c r="C40" s="20">
        <f t="shared" si="8"/>
        <v>-32</v>
      </c>
      <c r="D40" s="21">
        <f t="shared" si="9"/>
        <v>-1.7176596886741748</v>
      </c>
      <c r="E40" s="20">
        <f t="shared" si="10"/>
        <v>-9</v>
      </c>
      <c r="F40" s="21">
        <f t="shared" si="11"/>
        <v>-0.4891304347826093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'[2]Munka1'!C196</f>
        <v>1863</v>
      </c>
      <c r="Q40" s="13">
        <f>'[2]Munka1'!D163</f>
        <v>1840</v>
      </c>
    </row>
    <row r="41" spans="1:17" s="6" customFormat="1" ht="15.75">
      <c r="A41" s="25" t="s">
        <v>31</v>
      </c>
      <c r="B41" s="26">
        <f>SUM(B35:B40)</f>
        <v>22704</v>
      </c>
      <c r="C41" s="26">
        <f t="shared" si="8"/>
        <v>-332</v>
      </c>
      <c r="D41" s="27">
        <f t="shared" si="9"/>
        <v>-1.4412224344504239</v>
      </c>
      <c r="E41" s="26">
        <f t="shared" si="10"/>
        <v>1355</v>
      </c>
      <c r="F41" s="27">
        <f t="shared" si="11"/>
        <v>6.346901494215189</v>
      </c>
      <c r="P41" s="14">
        <f>SUM(P35:P40)</f>
        <v>23036</v>
      </c>
      <c r="Q41" s="14">
        <f>SUM(Q35:Q40)</f>
        <v>21349</v>
      </c>
    </row>
    <row r="42" spans="1:17" s="16" customFormat="1" ht="28.5">
      <c r="A42" s="18" t="s">
        <v>32</v>
      </c>
      <c r="B42" s="28">
        <f>B41+B33+B25</f>
        <v>125102</v>
      </c>
      <c r="C42" s="28">
        <f>B42-P42</f>
        <v>-3248</v>
      </c>
      <c r="D42" s="29">
        <f>B42/P42*100-100</f>
        <v>-2.5305804440981774</v>
      </c>
      <c r="E42" s="28">
        <f>B42-Q42</f>
        <v>5654</v>
      </c>
      <c r="F42" s="29">
        <f>B42/Q42*100-100</f>
        <v>4.7334404929341645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128350</v>
      </c>
      <c r="Q42" s="17">
        <f>Q41+Q33+Q25</f>
        <v>119448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P10" sqref="P10:P42"/>
      <selection pane="topRight" activeCell="J23" sqref="J23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25" t="s">
        <v>42</v>
      </c>
      <c r="B1" s="125"/>
      <c r="C1" s="125"/>
      <c r="D1" s="125"/>
      <c r="E1" s="125"/>
      <c r="F1" s="125"/>
    </row>
    <row r="2" spans="1:6" ht="15.75">
      <c r="A2" s="125" t="s">
        <v>73</v>
      </c>
      <c r="B2" s="125"/>
      <c r="C2" s="125"/>
      <c r="D2" s="125"/>
      <c r="E2" s="125"/>
      <c r="F2" s="125"/>
    </row>
    <row r="3" spans="1:6" ht="15.75">
      <c r="A3" s="126" t="s">
        <v>116</v>
      </c>
      <c r="B3" s="126"/>
      <c r="C3" s="126"/>
      <c r="D3" s="126"/>
      <c r="E3" s="126"/>
      <c r="F3" s="126"/>
    </row>
    <row r="4" spans="2:6" ht="15.75">
      <c r="B4" s="3"/>
      <c r="C4" s="4"/>
      <c r="D4" s="9"/>
      <c r="E4" s="9"/>
      <c r="F4" s="9"/>
    </row>
    <row r="5" spans="1:6" ht="14.25">
      <c r="A5" s="137" t="s">
        <v>34</v>
      </c>
      <c r="B5" s="132" t="s">
        <v>79</v>
      </c>
      <c r="C5" s="133"/>
      <c r="D5" s="133"/>
      <c r="E5" s="133"/>
      <c r="F5" s="134"/>
    </row>
    <row r="6" spans="1:6" ht="14.25">
      <c r="A6" s="137"/>
      <c r="B6" s="135" t="s">
        <v>1</v>
      </c>
      <c r="C6" s="127" t="s">
        <v>33</v>
      </c>
      <c r="D6" s="128"/>
      <c r="E6" s="128"/>
      <c r="F6" s="129"/>
    </row>
    <row r="7" spans="1:6" ht="42.75" customHeight="1">
      <c r="A7" s="137"/>
      <c r="B7" s="136"/>
      <c r="C7" s="137" t="s">
        <v>38</v>
      </c>
      <c r="D7" s="137"/>
      <c r="E7" s="137" t="s">
        <v>37</v>
      </c>
      <c r="F7" s="137"/>
    </row>
    <row r="8" spans="1:6" ht="14.25">
      <c r="A8" s="137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0" t="s">
        <v>17</v>
      </c>
      <c r="B9" s="130"/>
      <c r="C9" s="130"/>
      <c r="D9" s="130"/>
      <c r="E9" s="130"/>
      <c r="F9" s="130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f>'[3]kirendeltségek'!D169</f>
        <v>1825</v>
      </c>
      <c r="C10" s="20">
        <f aca="true" t="shared" si="0" ref="C10:C25">B10-P10</f>
        <v>-72</v>
      </c>
      <c r="D10" s="21">
        <f aca="true" t="shared" si="1" ref="D10:D25">B10/P10*100-100</f>
        <v>-3.7954665260938327</v>
      </c>
      <c r="E10" s="20">
        <f aca="true" t="shared" si="2" ref="E10:E25">B10-Q10</f>
        <v>-24</v>
      </c>
      <c r="F10" s="21">
        <f aca="true" t="shared" si="3" ref="F10:F25">B10/Q10*100-100</f>
        <v>-1.2979989183342298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'[3]kirendeltségek'!C169</f>
        <v>1897</v>
      </c>
      <c r="Q10" s="10">
        <f>'[3]kirendeltségek'!D135</f>
        <v>1849</v>
      </c>
    </row>
    <row r="11" spans="1:17" ht="15.75">
      <c r="A11" s="22" t="s">
        <v>3</v>
      </c>
      <c r="B11" s="23">
        <f>'[3]kirendeltségek'!D170</f>
        <v>408</v>
      </c>
      <c r="C11" s="23">
        <f t="shared" si="0"/>
        <v>-6</v>
      </c>
      <c r="D11" s="24">
        <f t="shared" si="1"/>
        <v>-1.4492753623188293</v>
      </c>
      <c r="E11" s="23">
        <f t="shared" si="2"/>
        <v>5</v>
      </c>
      <c r="F11" s="24">
        <f t="shared" si="3"/>
        <v>1.2406947890818856</v>
      </c>
      <c r="P11" s="5">
        <f>'[3]kirendeltségek'!C170</f>
        <v>414</v>
      </c>
      <c r="Q11" s="5">
        <f>'[3]kirendeltségek'!D136</f>
        <v>403</v>
      </c>
    </row>
    <row r="12" spans="1:17" s="11" customFormat="1" ht="15.75">
      <c r="A12" s="19" t="s">
        <v>4</v>
      </c>
      <c r="B12" s="20">
        <f>'[3]kirendeltségek'!D171</f>
        <v>919</v>
      </c>
      <c r="C12" s="20">
        <f t="shared" si="0"/>
        <v>-44</v>
      </c>
      <c r="D12" s="21">
        <f t="shared" si="1"/>
        <v>-4.569055036344764</v>
      </c>
      <c r="E12" s="20">
        <f t="shared" si="2"/>
        <v>-7</v>
      </c>
      <c r="F12" s="21">
        <f t="shared" si="3"/>
        <v>-0.7559395248380127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'[3]kirendeltségek'!C171</f>
        <v>963</v>
      </c>
      <c r="Q12" s="12">
        <f>'[3]kirendeltségek'!D137</f>
        <v>926</v>
      </c>
    </row>
    <row r="13" spans="1:17" ht="15.75">
      <c r="A13" s="22" t="s">
        <v>5</v>
      </c>
      <c r="B13" s="23">
        <f>'[3]kirendeltségek'!D172</f>
        <v>191</v>
      </c>
      <c r="C13" s="23">
        <f t="shared" si="0"/>
        <v>-22</v>
      </c>
      <c r="D13" s="24">
        <f t="shared" si="1"/>
        <v>-10.328638497652591</v>
      </c>
      <c r="E13" s="23">
        <f t="shared" si="2"/>
        <v>-5</v>
      </c>
      <c r="F13" s="24">
        <f t="shared" si="3"/>
        <v>-2.551020408163268</v>
      </c>
      <c r="P13" s="5">
        <f>'[3]kirendeltségek'!C172</f>
        <v>213</v>
      </c>
      <c r="Q13" s="5">
        <f>'[3]kirendeltségek'!D138</f>
        <v>196</v>
      </c>
    </row>
    <row r="14" spans="1:17" s="11" customFormat="1" ht="15.75">
      <c r="A14" s="19" t="s">
        <v>6</v>
      </c>
      <c r="B14" s="20">
        <f>'[3]kirendeltségek'!D173</f>
        <v>332</v>
      </c>
      <c r="C14" s="20">
        <f t="shared" si="0"/>
        <v>-16</v>
      </c>
      <c r="D14" s="21">
        <f t="shared" si="1"/>
        <v>-4.597701149425291</v>
      </c>
      <c r="E14" s="20">
        <f t="shared" si="2"/>
        <v>-40</v>
      </c>
      <c r="F14" s="21">
        <f t="shared" si="3"/>
        <v>-10.752688172043008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'[3]kirendeltségek'!C173</f>
        <v>348</v>
      </c>
      <c r="Q14" s="12">
        <f>'[3]kirendeltségek'!D139</f>
        <v>372</v>
      </c>
    </row>
    <row r="15" spans="1:17" ht="15.75">
      <c r="A15" s="22" t="s">
        <v>7</v>
      </c>
      <c r="B15" s="23">
        <f>'[3]kirendeltségek'!D174</f>
        <v>792</v>
      </c>
      <c r="C15" s="23">
        <f t="shared" si="0"/>
        <v>-80</v>
      </c>
      <c r="D15" s="24">
        <f t="shared" si="1"/>
        <v>-9.174311926605512</v>
      </c>
      <c r="E15" s="23">
        <f t="shared" si="2"/>
        <v>-32</v>
      </c>
      <c r="F15" s="24">
        <f t="shared" si="3"/>
        <v>-3.883495145631059</v>
      </c>
      <c r="P15" s="5">
        <f>'[3]kirendeltségek'!C174</f>
        <v>872</v>
      </c>
      <c r="Q15" s="5">
        <f>'[3]kirendeltségek'!D140</f>
        <v>824</v>
      </c>
    </row>
    <row r="16" spans="1:17" s="11" customFormat="1" ht="15.75">
      <c r="A16" s="19" t="s">
        <v>8</v>
      </c>
      <c r="B16" s="20">
        <f>'[3]kirendeltségek'!D175</f>
        <v>310</v>
      </c>
      <c r="C16" s="20">
        <f t="shared" si="0"/>
        <v>-32</v>
      </c>
      <c r="D16" s="21">
        <f t="shared" si="1"/>
        <v>-9.356725146198826</v>
      </c>
      <c r="E16" s="20">
        <f t="shared" si="2"/>
        <v>-48</v>
      </c>
      <c r="F16" s="21">
        <f t="shared" si="3"/>
        <v>-13.40782122905027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'[3]kirendeltségek'!C175</f>
        <v>342</v>
      </c>
      <c r="Q16" s="12">
        <f>'[3]kirendeltségek'!D141</f>
        <v>358</v>
      </c>
    </row>
    <row r="17" spans="1:17" ht="15.75">
      <c r="A17" s="22" t="s">
        <v>9</v>
      </c>
      <c r="B17" s="23">
        <f>'[3]kirendeltségek'!D176</f>
        <v>495</v>
      </c>
      <c r="C17" s="23">
        <f t="shared" si="0"/>
        <v>-14</v>
      </c>
      <c r="D17" s="24">
        <f t="shared" si="1"/>
        <v>-2.7504911591355636</v>
      </c>
      <c r="E17" s="23">
        <f t="shared" si="2"/>
        <v>15</v>
      </c>
      <c r="F17" s="24">
        <f t="shared" si="3"/>
        <v>3.125</v>
      </c>
      <c r="P17" s="5">
        <f>'[3]kirendeltségek'!C176</f>
        <v>509</v>
      </c>
      <c r="Q17" s="5">
        <f>'[3]kirendeltségek'!D142</f>
        <v>480</v>
      </c>
    </row>
    <row r="18" spans="1:17" s="11" customFormat="1" ht="15.75">
      <c r="A18" s="19" t="s">
        <v>10</v>
      </c>
      <c r="B18" s="20">
        <f>'[3]kirendeltségek'!D177</f>
        <v>633</v>
      </c>
      <c r="C18" s="20">
        <f t="shared" si="0"/>
        <v>-21</v>
      </c>
      <c r="D18" s="21">
        <f t="shared" si="1"/>
        <v>-3.2110091743119256</v>
      </c>
      <c r="E18" s="20">
        <f t="shared" si="2"/>
        <v>-25</v>
      </c>
      <c r="F18" s="21">
        <f t="shared" si="3"/>
        <v>-3.7993920972644446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'[3]kirendeltségek'!C177</f>
        <v>654</v>
      </c>
      <c r="Q18" s="12">
        <f>'[3]kirendeltségek'!D143</f>
        <v>658</v>
      </c>
    </row>
    <row r="19" spans="1:17" ht="15.75">
      <c r="A19" s="22" t="s">
        <v>11</v>
      </c>
      <c r="B19" s="23">
        <f>'[3]kirendeltségek'!D178</f>
        <v>525</v>
      </c>
      <c r="C19" s="23">
        <f t="shared" si="0"/>
        <v>-1</v>
      </c>
      <c r="D19" s="24">
        <f t="shared" si="1"/>
        <v>-0.19011406844106205</v>
      </c>
      <c r="E19" s="23">
        <f t="shared" si="2"/>
        <v>61</v>
      </c>
      <c r="F19" s="24">
        <f t="shared" si="3"/>
        <v>13.146551724137922</v>
      </c>
      <c r="P19" s="5">
        <f>'[3]kirendeltségek'!C178</f>
        <v>526</v>
      </c>
      <c r="Q19" s="5">
        <f>'[3]kirendeltségek'!D144</f>
        <v>464</v>
      </c>
    </row>
    <row r="20" spans="1:17" s="11" customFormat="1" ht="15.75">
      <c r="A20" s="19" t="s">
        <v>12</v>
      </c>
      <c r="B20" s="20">
        <f>'[3]kirendeltségek'!D179</f>
        <v>356</v>
      </c>
      <c r="C20" s="20">
        <f t="shared" si="0"/>
        <v>16</v>
      </c>
      <c r="D20" s="21">
        <f t="shared" si="1"/>
        <v>4.705882352941188</v>
      </c>
      <c r="E20" s="20">
        <f t="shared" si="2"/>
        <v>58</v>
      </c>
      <c r="F20" s="21">
        <f t="shared" si="3"/>
        <v>19.463087248322154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'[3]kirendeltségek'!C179</f>
        <v>340</v>
      </c>
      <c r="Q20" s="12">
        <f>'[3]kirendeltségek'!D145</f>
        <v>298</v>
      </c>
    </row>
    <row r="21" spans="1:17" ht="15.75">
      <c r="A21" s="22" t="s">
        <v>13</v>
      </c>
      <c r="B21" s="23">
        <f>'[3]kirendeltségek'!D180</f>
        <v>152</v>
      </c>
      <c r="C21" s="23">
        <f t="shared" si="0"/>
        <v>-2</v>
      </c>
      <c r="D21" s="24">
        <f t="shared" si="1"/>
        <v>-1.2987012987013031</v>
      </c>
      <c r="E21" s="23">
        <f t="shared" si="2"/>
        <v>-5</v>
      </c>
      <c r="F21" s="24">
        <f t="shared" si="3"/>
        <v>-3.1847133757961785</v>
      </c>
      <c r="P21" s="5">
        <f>'[3]kirendeltségek'!C180</f>
        <v>154</v>
      </c>
      <c r="Q21" s="5">
        <f>'[3]kirendeltségek'!D146</f>
        <v>157</v>
      </c>
    </row>
    <row r="22" spans="1:17" s="11" customFormat="1" ht="15.75">
      <c r="A22" s="19" t="s">
        <v>14</v>
      </c>
      <c r="B22" s="20">
        <f>'[3]kirendeltségek'!D181</f>
        <v>161</v>
      </c>
      <c r="C22" s="20">
        <f t="shared" si="0"/>
        <v>-5</v>
      </c>
      <c r="D22" s="21">
        <f t="shared" si="1"/>
        <v>-3.01204819277109</v>
      </c>
      <c r="E22" s="20">
        <f t="shared" si="2"/>
        <v>20</v>
      </c>
      <c r="F22" s="21">
        <f t="shared" si="3"/>
        <v>14.184397163120565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'[3]kirendeltségek'!C181</f>
        <v>166</v>
      </c>
      <c r="Q22" s="12">
        <f>'[3]kirendeltségek'!D147</f>
        <v>141</v>
      </c>
    </row>
    <row r="23" spans="1:17" ht="15.75">
      <c r="A23" s="22" t="s">
        <v>15</v>
      </c>
      <c r="B23" s="23">
        <f>'[3]kirendeltségek'!D182</f>
        <v>166</v>
      </c>
      <c r="C23" s="23">
        <f t="shared" si="0"/>
        <v>3</v>
      </c>
      <c r="D23" s="24">
        <f t="shared" si="1"/>
        <v>1.8404907975459963</v>
      </c>
      <c r="E23" s="23">
        <f t="shared" si="2"/>
        <v>39</v>
      </c>
      <c r="F23" s="24">
        <f t="shared" si="3"/>
        <v>30.708661417322816</v>
      </c>
      <c r="P23" s="5">
        <f>'[3]kirendeltségek'!C182</f>
        <v>163</v>
      </c>
      <c r="Q23" s="5">
        <f>'[3]kirendeltségek'!D148</f>
        <v>127</v>
      </c>
    </row>
    <row r="24" spans="1:17" s="11" customFormat="1" ht="15.75">
      <c r="A24" s="19" t="s">
        <v>16</v>
      </c>
      <c r="B24" s="20">
        <f>'[3]kirendeltségek'!D183</f>
        <v>189</v>
      </c>
      <c r="C24" s="20">
        <f t="shared" si="0"/>
        <v>8</v>
      </c>
      <c r="D24" s="21">
        <f t="shared" si="1"/>
        <v>4.4198895027624445</v>
      </c>
      <c r="E24" s="20">
        <f t="shared" si="2"/>
        <v>-8</v>
      </c>
      <c r="F24" s="21">
        <f t="shared" si="3"/>
        <v>-4.060913705583758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'[3]kirendeltségek'!C183</f>
        <v>181</v>
      </c>
      <c r="Q24" s="12">
        <f>'[3]kirendeltségek'!D149</f>
        <v>197</v>
      </c>
    </row>
    <row r="25" spans="1:17" s="6" customFormat="1" ht="31.5">
      <c r="A25" s="25" t="s">
        <v>17</v>
      </c>
      <c r="B25" s="26">
        <f>SUM(B10:B24)</f>
        <v>7454</v>
      </c>
      <c r="C25" s="26">
        <f t="shared" si="0"/>
        <v>-288</v>
      </c>
      <c r="D25" s="27">
        <f t="shared" si="1"/>
        <v>-3.719969000258331</v>
      </c>
      <c r="E25" s="26">
        <f t="shared" si="2"/>
        <v>4</v>
      </c>
      <c r="F25" s="27">
        <f t="shared" si="3"/>
        <v>0.05369127516779315</v>
      </c>
      <c r="P25" s="15">
        <f>SUM(P10:P24)</f>
        <v>7742</v>
      </c>
      <c r="Q25" s="15">
        <f>SUM(Q10:Q24)</f>
        <v>7450</v>
      </c>
    </row>
    <row r="26" spans="1:15" s="11" customFormat="1" ht="29.25" customHeight="1">
      <c r="A26" s="131" t="s">
        <v>24</v>
      </c>
      <c r="B26" s="131"/>
      <c r="C26" s="131"/>
      <c r="D26" s="131"/>
      <c r="E26" s="131"/>
      <c r="F26" s="131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'[3]kirendeltségek'!D185</f>
        <v>641</v>
      </c>
      <c r="C27" s="23">
        <f aca="true" t="shared" si="4" ref="C27:C33">B27-P27</f>
        <v>13</v>
      </c>
      <c r="D27" s="24">
        <f aca="true" t="shared" si="5" ref="D27:D33">B27/P27*100-100</f>
        <v>2.0700636942675175</v>
      </c>
      <c r="E27" s="23">
        <f aca="true" t="shared" si="6" ref="E27:E33">B27-Q27</f>
        <v>-7</v>
      </c>
      <c r="F27" s="24">
        <f aca="true" t="shared" si="7" ref="F27:F33">B27/Q27*100-100</f>
        <v>-1.080246913580254</v>
      </c>
      <c r="P27" s="7">
        <f>'[3]kirendeltségek'!C185</f>
        <v>628</v>
      </c>
      <c r="Q27" s="7">
        <f>'[3]kirendeltségek'!D151</f>
        <v>648</v>
      </c>
    </row>
    <row r="28" spans="1:17" s="11" customFormat="1" ht="15.75">
      <c r="A28" s="19" t="s">
        <v>19</v>
      </c>
      <c r="B28" s="20">
        <f>'[3]kirendeltségek'!D186</f>
        <v>467</v>
      </c>
      <c r="C28" s="20">
        <f t="shared" si="4"/>
        <v>-18</v>
      </c>
      <c r="D28" s="21">
        <f t="shared" si="5"/>
        <v>-3.711340206185568</v>
      </c>
      <c r="E28" s="20">
        <f t="shared" si="6"/>
        <v>54</v>
      </c>
      <c r="F28" s="21">
        <f t="shared" si="7"/>
        <v>13.075060532687658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'[3]kirendeltségek'!C186</f>
        <v>485</v>
      </c>
      <c r="Q28" s="13">
        <f>'[3]kirendeltségek'!D152</f>
        <v>413</v>
      </c>
    </row>
    <row r="29" spans="1:17" ht="15.75">
      <c r="A29" s="22" t="s">
        <v>20</v>
      </c>
      <c r="B29" s="23">
        <f>'[3]kirendeltségek'!D187</f>
        <v>195</v>
      </c>
      <c r="C29" s="23">
        <f t="shared" si="4"/>
        <v>6</v>
      </c>
      <c r="D29" s="24">
        <f t="shared" si="5"/>
        <v>3.1746031746031917</v>
      </c>
      <c r="E29" s="23">
        <f t="shared" si="6"/>
        <v>-5</v>
      </c>
      <c r="F29" s="24">
        <f t="shared" si="7"/>
        <v>-2.5</v>
      </c>
      <c r="P29" s="7">
        <f>'[3]kirendeltségek'!C187</f>
        <v>189</v>
      </c>
      <c r="Q29" s="7">
        <f>'[3]kirendeltségek'!D153</f>
        <v>200</v>
      </c>
    </row>
    <row r="30" spans="1:17" s="11" customFormat="1" ht="15.75">
      <c r="A30" s="19" t="s">
        <v>21</v>
      </c>
      <c r="B30" s="20">
        <f>'[3]kirendeltségek'!D188</f>
        <v>453</v>
      </c>
      <c r="C30" s="20">
        <f t="shared" si="4"/>
        <v>-6</v>
      </c>
      <c r="D30" s="21">
        <f t="shared" si="5"/>
        <v>-1.3071895424836555</v>
      </c>
      <c r="E30" s="20">
        <f t="shared" si="6"/>
        <v>34</v>
      </c>
      <c r="F30" s="21">
        <f t="shared" si="7"/>
        <v>8.114558472553696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'[3]kirendeltségek'!C188</f>
        <v>459</v>
      </c>
      <c r="Q30" s="13">
        <f>'[3]kirendeltségek'!D154</f>
        <v>419</v>
      </c>
    </row>
    <row r="31" spans="1:17" ht="15.75">
      <c r="A31" s="22" t="s">
        <v>22</v>
      </c>
      <c r="B31" s="23">
        <f>'[3]kirendeltségek'!D189</f>
        <v>296</v>
      </c>
      <c r="C31" s="23">
        <f t="shared" si="4"/>
        <v>-5</v>
      </c>
      <c r="D31" s="24">
        <f t="shared" si="5"/>
        <v>-1.6611295681063183</v>
      </c>
      <c r="E31" s="23">
        <f t="shared" si="6"/>
        <v>-1</v>
      </c>
      <c r="F31" s="24">
        <f t="shared" si="7"/>
        <v>-0.33670033670033206</v>
      </c>
      <c r="P31" s="7">
        <f>'[3]kirendeltségek'!C189</f>
        <v>301</v>
      </c>
      <c r="Q31" s="7">
        <f>'[3]kirendeltségek'!D155</f>
        <v>297</v>
      </c>
    </row>
    <row r="32" spans="1:17" s="11" customFormat="1" ht="15.75">
      <c r="A32" s="19" t="s">
        <v>23</v>
      </c>
      <c r="B32" s="20">
        <f>'[3]kirendeltségek'!D190</f>
        <v>125</v>
      </c>
      <c r="C32" s="20">
        <f t="shared" si="4"/>
        <v>-12</v>
      </c>
      <c r="D32" s="21">
        <f t="shared" si="5"/>
        <v>-8.759124087591246</v>
      </c>
      <c r="E32" s="20">
        <f t="shared" si="6"/>
        <v>9</v>
      </c>
      <c r="F32" s="21">
        <f t="shared" si="7"/>
        <v>7.758620689655189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'[3]kirendeltségek'!C190</f>
        <v>137</v>
      </c>
      <c r="Q32" s="13">
        <f>'[3]kirendeltségek'!D156</f>
        <v>116</v>
      </c>
    </row>
    <row r="33" spans="1:17" s="6" customFormat="1" ht="15.75">
      <c r="A33" s="25" t="s">
        <v>24</v>
      </c>
      <c r="B33" s="26">
        <f>SUM(B27:B32)</f>
        <v>2177</v>
      </c>
      <c r="C33" s="26">
        <f t="shared" si="4"/>
        <v>-22</v>
      </c>
      <c r="D33" s="27">
        <f t="shared" si="5"/>
        <v>-1.000454752160067</v>
      </c>
      <c r="E33" s="26">
        <f t="shared" si="6"/>
        <v>84</v>
      </c>
      <c r="F33" s="27">
        <f t="shared" si="7"/>
        <v>4.0133779264213985</v>
      </c>
      <c r="P33" s="14">
        <f>SUM(P27:P32)</f>
        <v>2199</v>
      </c>
      <c r="Q33" s="14">
        <f>SUM(Q27:Q32)</f>
        <v>2093</v>
      </c>
    </row>
    <row r="34" spans="1:15" s="11" customFormat="1" ht="27.75" customHeight="1">
      <c r="A34" s="131" t="s">
        <v>31</v>
      </c>
      <c r="B34" s="131"/>
      <c r="C34" s="131"/>
      <c r="D34" s="131"/>
      <c r="E34" s="131"/>
      <c r="F34" s="131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'[3]kirendeltségek'!D192</f>
        <v>706</v>
      </c>
      <c r="C35" s="23">
        <f aca="true" t="shared" si="8" ref="C35:C42">B35-P35</f>
        <v>-1</v>
      </c>
      <c r="D35" s="24">
        <f aca="true" t="shared" si="9" ref="D35:D42">B35/P35*100-100</f>
        <v>-0.1414427157001512</v>
      </c>
      <c r="E35" s="23">
        <f aca="true" t="shared" si="10" ref="E35:E42">B35-Q35</f>
        <v>-72</v>
      </c>
      <c r="F35" s="24">
        <f aca="true" t="shared" si="11" ref="F35:F42">B35/Q35*100-100</f>
        <v>-9.254498714652954</v>
      </c>
      <c r="P35" s="7">
        <f>'[3]kirendeltségek'!C192</f>
        <v>707</v>
      </c>
      <c r="Q35" s="7">
        <f>'[3]kirendeltségek'!D158</f>
        <v>778</v>
      </c>
    </row>
    <row r="36" spans="1:17" s="11" customFormat="1" ht="15.75">
      <c r="A36" s="19" t="s">
        <v>26</v>
      </c>
      <c r="B36" s="20">
        <f>'[3]kirendeltségek'!D193</f>
        <v>322</v>
      </c>
      <c r="C36" s="20">
        <f t="shared" si="8"/>
        <v>3</v>
      </c>
      <c r="D36" s="21">
        <f t="shared" si="9"/>
        <v>0.9404388714733471</v>
      </c>
      <c r="E36" s="20">
        <f t="shared" si="10"/>
        <v>21</v>
      </c>
      <c r="F36" s="21">
        <f t="shared" si="11"/>
        <v>6.976744186046503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'[3]kirendeltségek'!C193</f>
        <v>319</v>
      </c>
      <c r="Q36" s="13">
        <f>'[3]kirendeltségek'!D159</f>
        <v>301</v>
      </c>
    </row>
    <row r="37" spans="1:17" ht="15.75">
      <c r="A37" s="22" t="s">
        <v>27</v>
      </c>
      <c r="B37" s="23">
        <f>'[3]kirendeltségek'!D194</f>
        <v>284</v>
      </c>
      <c r="C37" s="23">
        <f t="shared" si="8"/>
        <v>7</v>
      </c>
      <c r="D37" s="24">
        <f t="shared" si="9"/>
        <v>2.5270758122743615</v>
      </c>
      <c r="E37" s="23">
        <f t="shared" si="10"/>
        <v>50</v>
      </c>
      <c r="F37" s="24">
        <f t="shared" si="11"/>
        <v>21.367521367521363</v>
      </c>
      <c r="P37" s="7">
        <f>'[3]kirendeltségek'!C194</f>
        <v>277</v>
      </c>
      <c r="Q37" s="7">
        <f>'[3]kirendeltségek'!D160</f>
        <v>234</v>
      </c>
    </row>
    <row r="38" spans="1:17" s="11" customFormat="1" ht="15.75">
      <c r="A38" s="19" t="s">
        <v>28</v>
      </c>
      <c r="B38" s="20">
        <f>'[3]kirendeltségek'!D195</f>
        <v>258</v>
      </c>
      <c r="C38" s="20">
        <f t="shared" si="8"/>
        <v>-9</v>
      </c>
      <c r="D38" s="21">
        <f t="shared" si="9"/>
        <v>-3.3707865168539257</v>
      </c>
      <c r="E38" s="20">
        <f t="shared" si="10"/>
        <v>21</v>
      </c>
      <c r="F38" s="21">
        <f t="shared" si="11"/>
        <v>8.860759493670884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'[3]kirendeltségek'!C195</f>
        <v>267</v>
      </c>
      <c r="Q38" s="13">
        <f>'[3]kirendeltségek'!D161</f>
        <v>237</v>
      </c>
    </row>
    <row r="39" spans="1:17" ht="15.75">
      <c r="A39" s="22" t="s">
        <v>29</v>
      </c>
      <c r="B39" s="23">
        <f>'[3]kirendeltségek'!D196</f>
        <v>234</v>
      </c>
      <c r="C39" s="23">
        <f t="shared" si="8"/>
        <v>0</v>
      </c>
      <c r="D39" s="24">
        <f t="shared" si="9"/>
        <v>0</v>
      </c>
      <c r="E39" s="23">
        <f t="shared" si="10"/>
        <v>18</v>
      </c>
      <c r="F39" s="24">
        <f t="shared" si="11"/>
        <v>8.333333333333329</v>
      </c>
      <c r="P39" s="7">
        <f>'[3]kirendeltségek'!C196</f>
        <v>234</v>
      </c>
      <c r="Q39" s="7">
        <f>'[3]kirendeltségek'!D162</f>
        <v>216</v>
      </c>
    </row>
    <row r="40" spans="1:17" s="11" customFormat="1" ht="15.75">
      <c r="A40" s="19" t="s">
        <v>30</v>
      </c>
      <c r="B40" s="20">
        <f>'[3]kirendeltségek'!D197</f>
        <v>153</v>
      </c>
      <c r="C40" s="20">
        <f t="shared" si="8"/>
        <v>2</v>
      </c>
      <c r="D40" s="21">
        <f t="shared" si="9"/>
        <v>1.3245033112582831</v>
      </c>
      <c r="E40" s="20">
        <f t="shared" si="10"/>
        <v>17</v>
      </c>
      <c r="F40" s="21">
        <f t="shared" si="11"/>
        <v>12.5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'[3]kirendeltségek'!C197</f>
        <v>151</v>
      </c>
      <c r="Q40" s="13">
        <f>'[3]kirendeltségek'!D163</f>
        <v>136</v>
      </c>
    </row>
    <row r="41" spans="1:17" s="6" customFormat="1" ht="15.75">
      <c r="A41" s="25" t="s">
        <v>31</v>
      </c>
      <c r="B41" s="26">
        <f>SUM(B35:B40)</f>
        <v>1957</v>
      </c>
      <c r="C41" s="26">
        <f t="shared" si="8"/>
        <v>2</v>
      </c>
      <c r="D41" s="27">
        <f t="shared" si="9"/>
        <v>0.10230179028131658</v>
      </c>
      <c r="E41" s="26">
        <f t="shared" si="10"/>
        <v>55</v>
      </c>
      <c r="F41" s="27">
        <f t="shared" si="11"/>
        <v>2.891692954784446</v>
      </c>
      <c r="P41" s="14">
        <f>SUM(P35:P40)</f>
        <v>1955</v>
      </c>
      <c r="Q41" s="14">
        <f>SUM(Q35:Q40)</f>
        <v>1902</v>
      </c>
    </row>
    <row r="42" spans="1:17" s="16" customFormat="1" ht="28.5">
      <c r="A42" s="18" t="s">
        <v>32</v>
      </c>
      <c r="B42" s="28">
        <f>B41+B33+B25</f>
        <v>11588</v>
      </c>
      <c r="C42" s="28">
        <f t="shared" si="8"/>
        <v>-308</v>
      </c>
      <c r="D42" s="29">
        <f t="shared" si="9"/>
        <v>-2.5891055817081394</v>
      </c>
      <c r="E42" s="28">
        <f t="shared" si="10"/>
        <v>143</v>
      </c>
      <c r="F42" s="29">
        <f t="shared" si="11"/>
        <v>1.2494539100043767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11896</v>
      </c>
      <c r="Q42" s="17">
        <f>Q41+Q33+Q25</f>
        <v>11445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1">
      <pane xSplit="4" topLeftCell="E1" activePane="topRight" state="frozen"/>
      <selection pane="topLeft" activeCell="G19" sqref="G19"/>
      <selection pane="topRight" activeCell="G19" sqref="G19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39" t="s">
        <v>43</v>
      </c>
      <c r="B1" s="139"/>
      <c r="C1" s="139"/>
      <c r="D1" s="139"/>
    </row>
    <row r="2" spans="1:6" ht="15.75">
      <c r="A2" s="125" t="s">
        <v>73</v>
      </c>
      <c r="B2" s="125"/>
      <c r="C2" s="125"/>
      <c r="D2" s="125"/>
      <c r="E2" s="1"/>
      <c r="F2" s="1"/>
    </row>
    <row r="3" spans="1:4" ht="15.75">
      <c r="A3" s="140" t="s">
        <v>116</v>
      </c>
      <c r="B3" s="141"/>
      <c r="C3" s="141"/>
      <c r="D3" s="141"/>
    </row>
    <row r="4" spans="1:4" ht="9" customHeight="1">
      <c r="A4" s="31"/>
      <c r="B4" s="31"/>
      <c r="C4" s="31"/>
      <c r="D4" s="32"/>
    </row>
    <row r="5" spans="1:4" ht="21" customHeight="1">
      <c r="A5" s="147" t="s">
        <v>44</v>
      </c>
      <c r="B5" s="142" t="s">
        <v>45</v>
      </c>
      <c r="C5" s="145" t="s">
        <v>46</v>
      </c>
      <c r="D5" s="146"/>
    </row>
    <row r="6" spans="1:4" ht="28.5" customHeight="1">
      <c r="A6" s="148"/>
      <c r="B6" s="143"/>
      <c r="C6" s="142" t="s">
        <v>78</v>
      </c>
      <c r="D6" s="142" t="s">
        <v>47</v>
      </c>
    </row>
    <row r="7" spans="1:4" ht="26.25" customHeight="1">
      <c r="A7" s="149"/>
      <c r="B7" s="144"/>
      <c r="C7" s="144"/>
      <c r="D7" s="144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'[1]regio'!$D214</f>
        <v>68567</v>
      </c>
      <c r="C9" s="35">
        <f>B9/$B$11*100</f>
        <v>54.8088759572189</v>
      </c>
      <c r="D9" s="35">
        <f>'[1]regio'!$D173/'[1]regio'!$D$175*100</f>
        <v>55.90047552072869</v>
      </c>
    </row>
    <row r="10" spans="1:4" s="39" customFormat="1" ht="15.75">
      <c r="A10" s="36" t="s">
        <v>50</v>
      </c>
      <c r="B10" s="37">
        <f>'[1]regio'!$D215</f>
        <v>56535</v>
      </c>
      <c r="C10" s="38">
        <f aca="true" t="shared" si="0" ref="C10:C34">B10/$B$11*100</f>
        <v>45.19112404278109</v>
      </c>
      <c r="D10" s="38">
        <f>'[1]regio'!$D174/'[1]regio'!$D$175*100</f>
        <v>44.09952447927131</v>
      </c>
    </row>
    <row r="11" spans="1:4" s="43" customFormat="1" ht="20.25" customHeight="1">
      <c r="A11" s="40" t="s">
        <v>51</v>
      </c>
      <c r="B11" s="41">
        <f>SUM(B9:B10)</f>
        <v>125102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'[1]regio'!$D225</f>
        <v>2523</v>
      </c>
      <c r="C13" s="35">
        <f t="shared" si="0"/>
        <v>2.0167543284679703</v>
      </c>
      <c r="D13" s="35">
        <f>'[1]regio'!$D184/'[1]regio'!$D$182*100</f>
        <v>2.315651999196303</v>
      </c>
      <c r="E13" s="48"/>
    </row>
    <row r="14" spans="1:4" ht="15.75">
      <c r="A14" s="69" t="s">
        <v>87</v>
      </c>
      <c r="B14" s="37">
        <f>'[1]regio'!$D226</f>
        <v>17062</v>
      </c>
      <c r="C14" s="38">
        <f t="shared" si="0"/>
        <v>13.638471007657751</v>
      </c>
      <c r="D14" s="38">
        <f>'[1]regio'!$D185/'[1]regio'!$D$182*100</f>
        <v>13.660337552742616</v>
      </c>
    </row>
    <row r="15" spans="1:5" s="39" customFormat="1" ht="15.75">
      <c r="A15" s="33" t="s">
        <v>88</v>
      </c>
      <c r="B15" s="34">
        <f>'[1]regio'!$D227</f>
        <v>31228</v>
      </c>
      <c r="C15" s="35">
        <f t="shared" si="0"/>
        <v>24.962030982718105</v>
      </c>
      <c r="D15" s="35">
        <f>'[1]regio'!$D186/'[1]regio'!$D$182*100</f>
        <v>26.160337552742618</v>
      </c>
      <c r="E15" s="71"/>
    </row>
    <row r="16" spans="1:4" ht="15.75">
      <c r="A16" s="36" t="s">
        <v>89</v>
      </c>
      <c r="B16" s="37">
        <f>'[1]regio'!$D228</f>
        <v>32606</v>
      </c>
      <c r="C16" s="38">
        <f t="shared" si="0"/>
        <v>26.063532157759266</v>
      </c>
      <c r="D16" s="38">
        <f>'[1]regio'!$D187/'[1]regio'!$D$182*100</f>
        <v>25.865648650458777</v>
      </c>
    </row>
    <row r="17" spans="1:4" s="39" customFormat="1" ht="15.75">
      <c r="A17" s="33" t="s">
        <v>90</v>
      </c>
      <c r="B17" s="34">
        <f>'[1]regio'!$D229</f>
        <v>30788</v>
      </c>
      <c r="C17" s="35">
        <f t="shared" si="0"/>
        <v>24.610317980527892</v>
      </c>
      <c r="D17" s="35">
        <f>'[1]regio'!$D188/'[1]regio'!$D$182*100</f>
        <v>24.38299511084321</v>
      </c>
    </row>
    <row r="18" spans="1:4" ht="15.75">
      <c r="A18" s="36" t="s">
        <v>91</v>
      </c>
      <c r="B18" s="37">
        <f>'[1]regio'!$D230</f>
        <v>10895</v>
      </c>
      <c r="C18" s="38">
        <f t="shared" si="0"/>
        <v>8.708893542869019</v>
      </c>
      <c r="D18" s="38">
        <f>'[1]regio'!$D189/'[1]regio'!$D$182*100</f>
        <v>7.615029134016475</v>
      </c>
    </row>
    <row r="19" spans="1:4" s="47" customFormat="1" ht="22.5" customHeight="1">
      <c r="A19" s="40" t="s">
        <v>51</v>
      </c>
      <c r="B19" s="41">
        <f>SUM(B13:B18)</f>
        <v>125102</v>
      </c>
      <c r="C19" s="42">
        <f t="shared" si="0"/>
        <v>100</v>
      </c>
      <c r="D19" s="42">
        <f>SUM(D13:D18)</f>
        <v>100.00000000000001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'[1]regio'!$D233</f>
        <v>10792</v>
      </c>
      <c r="C21" s="35">
        <f t="shared" si="0"/>
        <v>8.626560726447218</v>
      </c>
      <c r="D21" s="35">
        <f>'[1]regio'!$D192/'[1]regio'!$D$198*100</f>
        <v>8.089712678320273</v>
      </c>
    </row>
    <row r="22" spans="1:4" ht="15.75">
      <c r="A22" s="36" t="s">
        <v>54</v>
      </c>
      <c r="B22" s="37">
        <f>'[1]regio'!$D234</f>
        <v>47827</v>
      </c>
      <c r="C22" s="38">
        <f t="shared" si="0"/>
        <v>38.23040399034388</v>
      </c>
      <c r="D22" s="38">
        <f>'[1]regio'!$D193/'[1]regio'!$D$198*100</f>
        <v>35.9486973411024</v>
      </c>
    </row>
    <row r="23" spans="1:4" s="39" customFormat="1" ht="15.75">
      <c r="A23" s="33" t="s">
        <v>55</v>
      </c>
      <c r="B23" s="34">
        <f>'[1]regio'!$D235</f>
        <v>37111</v>
      </c>
      <c r="C23" s="35">
        <f t="shared" si="0"/>
        <v>29.664593691547697</v>
      </c>
      <c r="D23" s="35">
        <f>'[1]regio'!$D194/'[1]regio'!$D$198*100</f>
        <v>32.05578996718238</v>
      </c>
    </row>
    <row r="24" spans="1:7" ht="15.75">
      <c r="A24" s="36" t="s">
        <v>56</v>
      </c>
      <c r="B24" s="37">
        <f>'[1]regio'!$D236</f>
        <v>20248</v>
      </c>
      <c r="C24" s="38">
        <f t="shared" si="0"/>
        <v>16.18519288260779</v>
      </c>
      <c r="D24" s="38">
        <f>'[1]regio'!$D195/'[1]regio'!$D$198*100</f>
        <v>13.713917353157859</v>
      </c>
      <c r="G24" s="49"/>
    </row>
    <row r="25" spans="1:4" s="39" customFormat="1" ht="15.75">
      <c r="A25" s="33" t="s">
        <v>57</v>
      </c>
      <c r="B25" s="34">
        <f>'[1]regio'!$D237</f>
        <v>5030</v>
      </c>
      <c r="C25" s="35">
        <f t="shared" si="0"/>
        <v>4.020719093219933</v>
      </c>
      <c r="D25" s="35">
        <f>'[1]regio'!$D196/'[1]regio'!$D$198*100</f>
        <v>7.0591387047083245</v>
      </c>
    </row>
    <row r="26" spans="1:4" ht="15.75">
      <c r="A26" s="36" t="s">
        <v>58</v>
      </c>
      <c r="B26" s="37">
        <f>'[1]regio'!$D238</f>
        <v>4094</v>
      </c>
      <c r="C26" s="38">
        <f t="shared" si="0"/>
        <v>3.27252961583348</v>
      </c>
      <c r="D26" s="38">
        <f>'[1]regio'!$D197/'[1]regio'!$D$198*100</f>
        <v>3.1327439555287655</v>
      </c>
    </row>
    <row r="27" spans="1:4" s="47" customFormat="1" ht="21" customHeight="1">
      <c r="A27" s="40" t="s">
        <v>51</v>
      </c>
      <c r="B27" s="41">
        <f>SUM(B21:B26)</f>
        <v>125102</v>
      </c>
      <c r="C27" s="42">
        <f t="shared" si="0"/>
        <v>100</v>
      </c>
      <c r="D27" s="42">
        <f>SUM(D21:D26)</f>
        <v>99.99999999999999</v>
      </c>
    </row>
    <row r="28" spans="1:4" ht="25.5" customHeight="1">
      <c r="A28" s="102" t="s">
        <v>59</v>
      </c>
      <c r="B28" s="103"/>
      <c r="C28" s="104"/>
      <c r="D28" s="104"/>
    </row>
    <row r="29" spans="1:7" s="39" customFormat="1" ht="15.75">
      <c r="A29" s="70" t="s">
        <v>80</v>
      </c>
      <c r="B29" s="34">
        <f>'[1]regio'!$D241</f>
        <v>38172</v>
      </c>
      <c r="C29" s="35">
        <f>B29/$B$11*100</f>
        <v>30.51270163546546</v>
      </c>
      <c r="D29" s="35">
        <f>'[1]regio'!$D200/'[1]regio'!$D$205*100</f>
        <v>24.90372379612886</v>
      </c>
      <c r="G29" s="71"/>
    </row>
    <row r="30" spans="1:4" ht="15.75">
      <c r="A30" s="69" t="s">
        <v>81</v>
      </c>
      <c r="B30" s="37">
        <f>'[1]regio'!$D242</f>
        <v>24752</v>
      </c>
      <c r="C30" s="38">
        <f>B30/$B$11*100</f>
        <v>19.78545506866397</v>
      </c>
      <c r="D30" s="38">
        <f>'[1]regio'!$D201/'[1]regio'!$D$205*100</f>
        <v>20.994072734579063</v>
      </c>
    </row>
    <row r="31" spans="1:4" s="39" customFormat="1" ht="15.75">
      <c r="A31" s="70" t="s">
        <v>82</v>
      </c>
      <c r="B31" s="34">
        <f>'[1]regio'!$D243</f>
        <v>23818</v>
      </c>
      <c r="C31" s="35">
        <f>B31/$B$11*100</f>
        <v>19.03886428674202</v>
      </c>
      <c r="D31" s="35">
        <f>'[1]regio'!$D202/'[1]regio'!$D$205*100</f>
        <v>22.929643024579732</v>
      </c>
    </row>
    <row r="32" spans="1:4" ht="15.75">
      <c r="A32" s="69" t="s">
        <v>83</v>
      </c>
      <c r="B32" s="37">
        <f>'[1]regio'!$D244</f>
        <v>21088</v>
      </c>
      <c r="C32" s="38">
        <f>B32/$B$11*100</f>
        <v>16.8566449776982</v>
      </c>
      <c r="D32" s="38">
        <f>'[1]regio'!$D203/'[1]regio'!$D$205*100</f>
        <v>16.40295358649789</v>
      </c>
    </row>
    <row r="33" spans="1:4" s="39" customFormat="1" ht="15.75">
      <c r="A33" s="70" t="s">
        <v>84</v>
      </c>
      <c r="B33" s="34">
        <f>'[1]regio'!$D245</f>
        <v>17272</v>
      </c>
      <c r="C33" s="35">
        <f>B33/$B$11*100</f>
        <v>13.806334031430353</v>
      </c>
      <c r="D33" s="35">
        <f>'[1]regio'!$D204/'[1]regio'!$D$205*100</f>
        <v>14.769606858214454</v>
      </c>
    </row>
    <row r="34" spans="1:4" s="43" customFormat="1" ht="23.25" customHeight="1">
      <c r="A34" s="44" t="s">
        <v>51</v>
      </c>
      <c r="B34" s="45">
        <f>SUM(B29:B33)</f>
        <v>125102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'[1]regio'!$D248</f>
        <v>19006</v>
      </c>
      <c r="C36" s="66">
        <f>B36/$B$40*100</f>
        <v>15.19240299915269</v>
      </c>
      <c r="D36" s="66">
        <f>'[1]regio'!$D207/'[1]regio'!$D$211*100</f>
        <v>16.835777911727277</v>
      </c>
    </row>
    <row r="37" spans="1:4" ht="15.75">
      <c r="A37" s="68" t="s">
        <v>76</v>
      </c>
      <c r="B37" s="34">
        <f>'[1]regio'!$D249</f>
        <v>12937</v>
      </c>
      <c r="C37" s="35">
        <f>B37/$B$40*100</f>
        <v>10.341161612124507</v>
      </c>
      <c r="D37" s="35">
        <f>'[1]regio'!$D208/'[1]regio'!$D$211*100</f>
        <v>8.866619784341303</v>
      </c>
    </row>
    <row r="38" spans="1:4" ht="15.75">
      <c r="A38" s="67" t="s">
        <v>109</v>
      </c>
      <c r="B38" s="65">
        <f>'[1]regio'!$D250</f>
        <v>51104</v>
      </c>
      <c r="C38" s="66">
        <f>B38/$B$40*100</f>
        <v>40.84986650892871</v>
      </c>
      <c r="D38" s="66">
        <f>'[1]regio'!$D209/'[1]regio'!$D$211*100</f>
        <v>38.97260732703771</v>
      </c>
    </row>
    <row r="39" spans="1:4" ht="15.75">
      <c r="A39" s="68" t="s">
        <v>77</v>
      </c>
      <c r="B39" s="34">
        <f>'[1]regio'!$D251</f>
        <v>42055</v>
      </c>
      <c r="C39" s="35">
        <f>B39/$B$40*100</f>
        <v>33.61656887979409</v>
      </c>
      <c r="D39" s="35">
        <f>'[1]regio'!$D210/'[1]regio'!$D$211*100</f>
        <v>35.324994976893706</v>
      </c>
    </row>
    <row r="40" spans="1:4" s="43" customFormat="1" ht="22.5" customHeight="1">
      <c r="A40" s="62" t="s">
        <v>51</v>
      </c>
      <c r="B40" s="63">
        <f>SUM(B36:B39)</f>
        <v>125102</v>
      </c>
      <c r="C40" s="64">
        <f>SUM(C36:C39)</f>
        <v>100</v>
      </c>
      <c r="D40" s="64">
        <f>SUM(D36:D39)</f>
        <v>99.99999999999999</v>
      </c>
    </row>
    <row r="41" spans="1:4" ht="30" customHeight="1">
      <c r="A41" s="138" t="s">
        <v>110</v>
      </c>
      <c r="B41" s="138"/>
      <c r="C41" s="138"/>
      <c r="D41" s="138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  <row r="423" spans="3:4" ht="15.75">
      <c r="C423" s="49"/>
      <c r="D423" s="49"/>
    </row>
    <row r="424" spans="3:4" ht="15.75">
      <c r="C424" s="49"/>
      <c r="D424" s="49"/>
    </row>
    <row r="425" spans="3:4" ht="15.75">
      <c r="C425" s="49"/>
      <c r="D425" s="49"/>
    </row>
    <row r="426" spans="3:4" ht="15.75">
      <c r="C426" s="49"/>
      <c r="D426" s="49"/>
    </row>
    <row r="427" spans="3:4" ht="15.75">
      <c r="C427" s="49"/>
      <c r="D427" s="49"/>
    </row>
    <row r="428" spans="3:4" ht="15.75">
      <c r="C428" s="49"/>
      <c r="D428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G19" sqref="G19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0" t="s">
        <v>43</v>
      </c>
      <c r="B1" s="150"/>
      <c r="C1" s="150"/>
      <c r="D1" s="150"/>
    </row>
    <row r="2" spans="1:4" ht="15.75">
      <c r="A2" s="150" t="s">
        <v>70</v>
      </c>
      <c r="B2" s="150"/>
      <c r="C2" s="150"/>
      <c r="D2" s="150"/>
    </row>
    <row r="3" spans="1:4" ht="15.75">
      <c r="A3" s="151" t="s">
        <v>116</v>
      </c>
      <c r="B3" s="152"/>
      <c r="C3" s="152"/>
      <c r="D3" s="152"/>
    </row>
    <row r="4" spans="1:4" ht="15.75">
      <c r="A4" s="52"/>
      <c r="B4" s="52"/>
      <c r="C4" s="52"/>
      <c r="D4" s="53"/>
    </row>
    <row r="5" spans="1:4" ht="28.5" customHeight="1">
      <c r="A5" s="156" t="s">
        <v>44</v>
      </c>
      <c r="B5" s="153" t="s">
        <v>45</v>
      </c>
      <c r="C5" s="154" t="s">
        <v>46</v>
      </c>
      <c r="D5" s="155"/>
    </row>
    <row r="6" spans="1:4" ht="28.5" customHeight="1">
      <c r="A6" s="157"/>
      <c r="B6" s="123"/>
      <c r="C6" s="153" t="s">
        <v>78</v>
      </c>
      <c r="D6" s="153" t="s">
        <v>47</v>
      </c>
    </row>
    <row r="7" spans="1:4" ht="36" customHeight="1">
      <c r="A7" s="158"/>
      <c r="B7" s="124"/>
      <c r="C7" s="124"/>
      <c r="D7" s="124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'[1]borsod'!$D214</f>
        <v>43029</v>
      </c>
      <c r="C9" s="35">
        <f>B9/$B$11*100</f>
        <v>54.951917551051686</v>
      </c>
      <c r="D9" s="35">
        <f>'[1]borsod'!$D173/'[1]borsod'!$D$175*100</f>
        <v>55.602734894321294</v>
      </c>
    </row>
    <row r="10" spans="1:4" s="56" customFormat="1" ht="15.75">
      <c r="A10" s="55" t="s">
        <v>50</v>
      </c>
      <c r="B10" s="37">
        <f>'[1]borsod'!$D215</f>
        <v>35274</v>
      </c>
      <c r="C10" s="38">
        <f aca="true" t="shared" si="0" ref="C10:C34">B10/$B$11*100</f>
        <v>45.04808244894832</v>
      </c>
      <c r="D10" s="38">
        <f>'[1]borsod'!$D174/'[1]borsod'!$D$175*100</f>
        <v>44.3972651056787</v>
      </c>
    </row>
    <row r="11" spans="1:4" s="58" customFormat="1" ht="20.25" customHeight="1">
      <c r="A11" s="57" t="s">
        <v>51</v>
      </c>
      <c r="B11" s="41">
        <f>SUM(B9:B10)</f>
        <v>78303</v>
      </c>
      <c r="C11" s="42">
        <f t="shared" si="0"/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'[1]borsod'!$D225</f>
        <v>1653</v>
      </c>
      <c r="C13" s="35">
        <f t="shared" si="0"/>
        <v>2.1110302287268685</v>
      </c>
      <c r="D13" s="35">
        <f>'[1]borsod'!$D184/'[1]borsod'!$D$182*100</f>
        <v>2.4025286919716744</v>
      </c>
      <c r="E13" s="60"/>
    </row>
    <row r="14" spans="1:4" ht="15.75">
      <c r="A14" s="69" t="s">
        <v>87</v>
      </c>
      <c r="B14" s="37">
        <f>'[1]borsod'!$D226</f>
        <v>10899</v>
      </c>
      <c r="C14" s="38">
        <f t="shared" si="0"/>
        <v>13.919006934600207</v>
      </c>
      <c r="D14" s="38">
        <f>'[1]borsod'!$D185/'[1]borsod'!$D$182*100</f>
        <v>14.18726429172206</v>
      </c>
    </row>
    <row r="15" spans="1:4" s="56" customFormat="1" ht="15.75">
      <c r="A15" s="33" t="s">
        <v>88</v>
      </c>
      <c r="B15" s="34">
        <f>'[1]borsod'!$D227</f>
        <v>19504</v>
      </c>
      <c r="C15" s="35">
        <f t="shared" si="0"/>
        <v>24.908368772588535</v>
      </c>
      <c r="D15" s="35">
        <f>'[1]borsod'!$D186/'[1]borsod'!$D$182*100</f>
        <v>25.91909270966167</v>
      </c>
    </row>
    <row r="16" spans="1:4" ht="15.75">
      <c r="A16" s="36" t="s">
        <v>89</v>
      </c>
      <c r="B16" s="37">
        <f>'[1]borsod'!$D228</f>
        <v>20467</v>
      </c>
      <c r="C16" s="38">
        <f t="shared" si="0"/>
        <v>26.138206709832318</v>
      </c>
      <c r="D16" s="38">
        <f>'[1]borsod'!$D187/'[1]borsod'!$D$182*100</f>
        <v>26.00048837398595</v>
      </c>
    </row>
    <row r="17" spans="1:4" s="56" customFormat="1" ht="15.75">
      <c r="A17" s="33" t="s">
        <v>90</v>
      </c>
      <c r="B17" s="34">
        <f>'[1]borsod'!$D229</f>
        <v>19205</v>
      </c>
      <c r="C17" s="35">
        <f t="shared" si="0"/>
        <v>24.52651877961253</v>
      </c>
      <c r="D17" s="35">
        <f>'[1]borsod'!$D188/'[1]borsod'!$D$182*100</f>
        <v>24.326450877716578</v>
      </c>
    </row>
    <row r="18" spans="1:4" ht="15.75">
      <c r="A18" s="36" t="s">
        <v>91</v>
      </c>
      <c r="B18" s="37">
        <f>'[1]borsod'!$D230</f>
        <v>6575</v>
      </c>
      <c r="C18" s="38">
        <f t="shared" si="0"/>
        <v>8.396868574639543</v>
      </c>
      <c r="D18" s="38">
        <f>'[1]borsod'!$D189/'[1]borsod'!$D$182*100</f>
        <v>7.164175054942073</v>
      </c>
    </row>
    <row r="19" spans="1:4" s="59" customFormat="1" ht="22.5" customHeight="1">
      <c r="A19" s="57" t="s">
        <v>51</v>
      </c>
      <c r="B19" s="41">
        <f>SUM(B13:B18)</f>
        <v>78303</v>
      </c>
      <c r="C19" s="42">
        <f t="shared" si="0"/>
        <v>100</v>
      </c>
      <c r="D19" s="42">
        <f>SUM(D13:D18)</f>
        <v>100.00000000000001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'[1]borsod'!$D233</f>
        <v>7288</v>
      </c>
      <c r="C21" s="35">
        <f t="shared" si="0"/>
        <v>9.307433942505396</v>
      </c>
      <c r="D21" s="35">
        <f>'[1]borsod'!$D192/'[1]borsod'!$D$198*100</f>
        <v>8.75139050926554</v>
      </c>
    </row>
    <row r="22" spans="1:4" ht="15.75">
      <c r="A22" s="55" t="s">
        <v>54</v>
      </c>
      <c r="B22" s="37">
        <f>'[1]borsod'!$D234</f>
        <v>29914</v>
      </c>
      <c r="C22" s="38">
        <f t="shared" si="0"/>
        <v>38.20287856148551</v>
      </c>
      <c r="D22" s="38">
        <f>'[1]borsod'!$D193/'[1]borsod'!$D$198*100</f>
        <v>35.74761917681851</v>
      </c>
    </row>
    <row r="23" spans="1:4" s="56" customFormat="1" ht="15.75">
      <c r="A23" s="54" t="s">
        <v>55</v>
      </c>
      <c r="B23" s="34">
        <f>'[1]borsod'!$D235</f>
        <v>23465</v>
      </c>
      <c r="C23" s="35">
        <f t="shared" si="0"/>
        <v>29.966923361812448</v>
      </c>
      <c r="D23" s="35">
        <f>'[1]borsod'!$D194/'[1]borsod'!$D$198*100</f>
        <v>32.38326505141493</v>
      </c>
    </row>
    <row r="24" spans="1:4" ht="15.75">
      <c r="A24" s="55" t="s">
        <v>56</v>
      </c>
      <c r="B24" s="37">
        <f>'[1]borsod'!$D236</f>
        <v>13566</v>
      </c>
      <c r="C24" s="38">
        <f t="shared" si="0"/>
        <v>17.325006704723958</v>
      </c>
      <c r="D24" s="38">
        <f>'[1]borsod'!$D195/'[1]borsod'!$D$198*100</f>
        <v>13.057221152019968</v>
      </c>
    </row>
    <row r="25" spans="1:4" s="56" customFormat="1" ht="15.75">
      <c r="A25" s="54" t="s">
        <v>57</v>
      </c>
      <c r="B25" s="34">
        <f>'[1]borsod'!$D237</f>
        <v>1637</v>
      </c>
      <c r="C25" s="35">
        <f t="shared" si="0"/>
        <v>2.090596784286681</v>
      </c>
      <c r="D25" s="35">
        <f>'[1]borsod'!$D196/'[1]borsod'!$D$198*100</f>
        <v>6.974251838185419</v>
      </c>
    </row>
    <row r="26" spans="1:4" ht="15.75">
      <c r="A26" s="55" t="s">
        <v>58</v>
      </c>
      <c r="B26" s="37">
        <f>'[1]borsod'!$D238</f>
        <v>2433</v>
      </c>
      <c r="C26" s="38">
        <f t="shared" si="0"/>
        <v>3.107160645186008</v>
      </c>
      <c r="D26" s="38">
        <f>'[1]borsod'!$D197/'[1]borsod'!$D$198*100</f>
        <v>3.086252272295629</v>
      </c>
    </row>
    <row r="27" spans="1:4" s="59" customFormat="1" ht="21" customHeight="1">
      <c r="A27" s="57" t="s">
        <v>51</v>
      </c>
      <c r="B27" s="41">
        <f>SUM(B21:B26)</f>
        <v>78303</v>
      </c>
      <c r="C27" s="42">
        <f t="shared" si="0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'[1]borsod'!$D241</f>
        <v>23283</v>
      </c>
      <c r="C29" s="35">
        <f>B29/$B$11*100</f>
        <v>29.73449293130531</v>
      </c>
      <c r="D29" s="35">
        <f>'[1]borsod'!$D200/'[1]borsod'!$D$205*100</f>
        <v>23.290012751987412</v>
      </c>
    </row>
    <row r="30" spans="1:4" ht="15.75">
      <c r="A30" s="69" t="s">
        <v>81</v>
      </c>
      <c r="B30" s="37">
        <f>'[1]borsod'!$D242</f>
        <v>15396</v>
      </c>
      <c r="C30" s="38">
        <f>B30/$B$11*100</f>
        <v>19.6620819125704</v>
      </c>
      <c r="D30" s="38">
        <f>'[1]borsod'!$D201/'[1]borsod'!$D$205*100</f>
        <v>19.986705374827036</v>
      </c>
    </row>
    <row r="31" spans="1:4" ht="15.75">
      <c r="A31" s="70" t="s">
        <v>82</v>
      </c>
      <c r="B31" s="34">
        <f>'[1]borsod'!$D243</f>
        <v>14663</v>
      </c>
      <c r="C31" s="35">
        <f>B31/$B$11*100</f>
        <v>18.72597473915431</v>
      </c>
      <c r="D31" s="35">
        <f>'[1]borsod'!$D202/'[1]borsod'!$D$205*100</f>
        <v>22.907453129663295</v>
      </c>
    </row>
    <row r="32" spans="1:4" ht="15.75">
      <c r="A32" s="69" t="s">
        <v>83</v>
      </c>
      <c r="B32" s="37">
        <f>'[1]borsod'!$D244</f>
        <v>12847</v>
      </c>
      <c r="C32" s="38">
        <f>B32/$B$11*100</f>
        <v>16.406778795193034</v>
      </c>
      <c r="D32" s="38">
        <f>'[1]borsod'!$D203/'[1]borsod'!$D$205*100</f>
        <v>16.50704072496405</v>
      </c>
    </row>
    <row r="33" spans="1:4" s="56" customFormat="1" ht="15.75">
      <c r="A33" s="70" t="s">
        <v>84</v>
      </c>
      <c r="B33" s="34">
        <f>'[1]borsod'!$D245</f>
        <v>12114</v>
      </c>
      <c r="C33" s="35">
        <f>B33/$B$11*100</f>
        <v>15.470671621776944</v>
      </c>
      <c r="D33" s="35">
        <f>'[1]borsod'!$D204/'[1]borsod'!$D$205*100</f>
        <v>17.30878801855821</v>
      </c>
    </row>
    <row r="34" spans="1:4" s="58" customFormat="1" ht="22.5" customHeight="1">
      <c r="A34" s="44" t="s">
        <v>51</v>
      </c>
      <c r="B34" s="45">
        <f>SUM(B29:B33)</f>
        <v>78303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'[1]borsod'!$D248</f>
        <v>10905</v>
      </c>
      <c r="C36" s="66">
        <f>B36/$B$40*100</f>
        <v>13.926669476265277</v>
      </c>
      <c r="D36" s="66">
        <f>'[1]borsod'!$D207/'[1]borsod'!$D$211*100</f>
        <v>14.814010907019021</v>
      </c>
    </row>
    <row r="37" spans="1:4" ht="15.75">
      <c r="A37" s="68" t="s">
        <v>76</v>
      </c>
      <c r="B37" s="34">
        <f>'[1]borsod'!$D249</f>
        <v>7621</v>
      </c>
      <c r="C37" s="35">
        <f>B37/$B$40*100</f>
        <v>9.732705004916797</v>
      </c>
      <c r="D37" s="35">
        <f>'[1]borsod'!$D208/'[1]borsod'!$D$211*100</f>
        <v>7.6362699080229</v>
      </c>
    </row>
    <row r="38" spans="1:4" ht="15.75">
      <c r="A38" s="67" t="s">
        <v>109</v>
      </c>
      <c r="B38" s="65">
        <f>'[1]borsod'!$D250</f>
        <v>33857</v>
      </c>
      <c r="C38" s="66">
        <f>B38/$B$40*100</f>
        <v>43.23844552571421</v>
      </c>
      <c r="D38" s="66">
        <f>'[1]borsod'!$D209/'[1]borsod'!$D$211*100</f>
        <v>42.54008736467971</v>
      </c>
    </row>
    <row r="39" spans="1:4" ht="15.75">
      <c r="A39" s="68" t="s">
        <v>77</v>
      </c>
      <c r="B39" s="34">
        <f>'[1]borsod'!$D251</f>
        <v>25920</v>
      </c>
      <c r="C39" s="35">
        <f>B39/$B$40*100</f>
        <v>33.10217999310371</v>
      </c>
      <c r="D39" s="35">
        <f>'[1]borsod'!$D210/'[1]borsod'!$D$211*100</f>
        <v>35.00963182027837</v>
      </c>
    </row>
    <row r="40" spans="1:4" ht="15.75">
      <c r="A40" s="62" t="s">
        <v>51</v>
      </c>
      <c r="B40" s="63">
        <f>SUM(B36:B39)</f>
        <v>78303</v>
      </c>
      <c r="C40" s="64">
        <f>SUM(C36:C39)</f>
        <v>100</v>
      </c>
      <c r="D40" s="64">
        <f>SUM(D36:D39)</f>
        <v>100</v>
      </c>
    </row>
    <row r="41" spans="1:4" ht="30" customHeight="1">
      <c r="A41" s="138" t="s">
        <v>110</v>
      </c>
      <c r="B41" s="138"/>
      <c r="C41" s="138"/>
      <c r="D41" s="138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G19" sqref="G19"/>
      <selection pane="topRight" activeCell="G19" sqref="G19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9.1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0" t="s">
        <v>43</v>
      </c>
      <c r="B1" s="150"/>
      <c r="C1" s="150"/>
      <c r="D1" s="150"/>
    </row>
    <row r="2" spans="1:4" ht="15.75">
      <c r="A2" s="150" t="s">
        <v>69</v>
      </c>
      <c r="B2" s="150"/>
      <c r="C2" s="150"/>
      <c r="D2" s="150"/>
    </row>
    <row r="3" spans="1:4" ht="15.75">
      <c r="A3" s="151" t="s">
        <v>116</v>
      </c>
      <c r="B3" s="152"/>
      <c r="C3" s="152"/>
      <c r="D3" s="152"/>
    </row>
    <row r="4" spans="1:4" ht="6.75" customHeight="1">
      <c r="A4" s="52"/>
      <c r="B4" s="52"/>
      <c r="C4" s="52"/>
      <c r="D4" s="53"/>
    </row>
    <row r="5" spans="1:4" ht="28.5" customHeight="1">
      <c r="A5" s="156" t="s">
        <v>44</v>
      </c>
      <c r="B5" s="153" t="s">
        <v>45</v>
      </c>
      <c r="C5" s="154" t="s">
        <v>46</v>
      </c>
      <c r="D5" s="155"/>
    </row>
    <row r="6" spans="1:4" ht="28.5" customHeight="1">
      <c r="A6" s="157"/>
      <c r="B6" s="123"/>
      <c r="C6" s="153" t="s">
        <v>78</v>
      </c>
      <c r="D6" s="153" t="s">
        <v>47</v>
      </c>
    </row>
    <row r="7" spans="1:4" ht="27" customHeight="1">
      <c r="A7" s="158"/>
      <c r="B7" s="124"/>
      <c r="C7" s="124"/>
      <c r="D7" s="124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'[1]heves'!$D214</f>
        <v>13064</v>
      </c>
      <c r="C9" s="35">
        <f>B9/$B$11*100</f>
        <v>54.21871757626063</v>
      </c>
      <c r="D9" s="35">
        <f>'[1]heves'!$D173/'[1]heves'!$D$175*100</f>
        <v>56.489645273733856</v>
      </c>
    </row>
    <row r="10" spans="1:4" s="56" customFormat="1" ht="15.75">
      <c r="A10" s="55" t="s">
        <v>50</v>
      </c>
      <c r="B10" s="37">
        <f>'[1]heves'!$D215</f>
        <v>11031</v>
      </c>
      <c r="C10" s="38">
        <f aca="true" t="shared" si="0" ref="C10:C34">B10/$B$11*100</f>
        <v>45.78128242373937</v>
      </c>
      <c r="D10" s="38">
        <f>'[1]heves'!$D174/'[1]heves'!$D$175*100</f>
        <v>43.51035472626615</v>
      </c>
    </row>
    <row r="11" spans="1:4" s="58" customFormat="1" ht="20.25" customHeight="1">
      <c r="A11" s="57" t="s">
        <v>51</v>
      </c>
      <c r="B11" s="41">
        <f>SUM(B9:B10)</f>
        <v>24095</v>
      </c>
      <c r="C11" s="42">
        <f t="shared" si="0"/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'[1]heves'!$D225</f>
        <v>446</v>
      </c>
      <c r="C13" s="35">
        <f t="shared" si="0"/>
        <v>1.85100643286989</v>
      </c>
      <c r="D13" s="35">
        <f>'[1]heves'!$D184/'[1]heves'!$D$182*100</f>
        <v>2.10375230674595</v>
      </c>
      <c r="E13" s="60"/>
    </row>
    <row r="14" spans="1:4" ht="15.75">
      <c r="A14" s="69" t="s">
        <v>87</v>
      </c>
      <c r="B14" s="37">
        <f>'[1]heves'!$D226</f>
        <v>3240</v>
      </c>
      <c r="C14" s="38">
        <f t="shared" si="0"/>
        <v>13.446773189458394</v>
      </c>
      <c r="D14" s="38">
        <f>'[1]heves'!$D185/'[1]heves'!$D$182*100</f>
        <v>13.28685667418495</v>
      </c>
    </row>
    <row r="15" spans="1:4" s="56" customFormat="1" ht="15.75">
      <c r="A15" s="33" t="s">
        <v>88</v>
      </c>
      <c r="B15" s="34">
        <f>'[1]heves'!$D227</f>
        <v>6248</v>
      </c>
      <c r="C15" s="35">
        <f t="shared" si="0"/>
        <v>25.93069101473335</v>
      </c>
      <c r="D15" s="35">
        <f>'[1]heves'!$D186/'[1]heves'!$D$182*100</f>
        <v>27.410293213040802</v>
      </c>
    </row>
    <row r="16" spans="1:4" ht="15.75">
      <c r="A16" s="36" t="s">
        <v>89</v>
      </c>
      <c r="B16" s="37">
        <f>'[1]heves'!$D228</f>
        <v>6361</v>
      </c>
      <c r="C16" s="38">
        <f t="shared" si="0"/>
        <v>26.3996679809089</v>
      </c>
      <c r="D16" s="38">
        <f>'[1]heves'!$D187/'[1]heves'!$D$182*100</f>
        <v>25.76583965552594</v>
      </c>
    </row>
    <row r="17" spans="1:4" s="56" customFormat="1" ht="15.75">
      <c r="A17" s="33" t="s">
        <v>90</v>
      </c>
      <c r="B17" s="34">
        <f>'[1]heves'!$D229</f>
        <v>5851</v>
      </c>
      <c r="C17" s="35">
        <f t="shared" si="0"/>
        <v>24.28304627516082</v>
      </c>
      <c r="D17" s="35">
        <f>'[1]heves'!$D188/'[1]heves'!$D$182*100</f>
        <v>23.85892966987902</v>
      </c>
    </row>
    <row r="18" spans="1:4" ht="15.75">
      <c r="A18" s="36" t="s">
        <v>91</v>
      </c>
      <c r="B18" s="37">
        <f>'[1]heves'!$D230</f>
        <v>1949</v>
      </c>
      <c r="C18" s="38">
        <f t="shared" si="0"/>
        <v>8.088815106868646</v>
      </c>
      <c r="D18" s="38">
        <f>'[1]heves'!$D189/'[1]heves'!$D$182*100</f>
        <v>7.5743284806233335</v>
      </c>
    </row>
    <row r="19" spans="1:4" s="59" customFormat="1" ht="22.5" customHeight="1">
      <c r="A19" s="57" t="s">
        <v>51</v>
      </c>
      <c r="B19" s="41">
        <f>SUM(B13:B18)</f>
        <v>24095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'[1]heves'!$D233</f>
        <v>1949</v>
      </c>
      <c r="C21" s="35">
        <f t="shared" si="0"/>
        <v>8.088815106868646</v>
      </c>
      <c r="D21" s="35">
        <f>'[1]heves'!$D192/'[1]heves'!$D$198*100</f>
        <v>7.5743284806233335</v>
      </c>
    </row>
    <row r="22" spans="1:4" ht="15.75">
      <c r="A22" s="55" t="s">
        <v>54</v>
      </c>
      <c r="B22" s="37">
        <f>'[1]heves'!$D234</f>
        <v>8864</v>
      </c>
      <c r="C22" s="38">
        <f t="shared" si="0"/>
        <v>36.78771529362939</v>
      </c>
      <c r="D22" s="38">
        <f>'[1]heves'!$D193/'[1]heves'!$D$198*100</f>
        <v>33.844576583965555</v>
      </c>
    </row>
    <row r="23" spans="1:4" s="56" customFormat="1" ht="15.75">
      <c r="A23" s="54" t="s">
        <v>55</v>
      </c>
      <c r="B23" s="34">
        <f>'[1]heves'!$D235</f>
        <v>7204</v>
      </c>
      <c r="C23" s="35">
        <f t="shared" si="0"/>
        <v>29.898319153351316</v>
      </c>
      <c r="D23" s="35">
        <f>'[1]heves'!$D194/'[1]heves'!$D$198*100</f>
        <v>32.28214066024195</v>
      </c>
    </row>
    <row r="24" spans="1:4" ht="15.75">
      <c r="A24" s="55" t="s">
        <v>56</v>
      </c>
      <c r="B24" s="37">
        <f>'[1]heves'!$D236</f>
        <v>3352</v>
      </c>
      <c r="C24" s="38">
        <f t="shared" si="0"/>
        <v>13.911599916995227</v>
      </c>
      <c r="D24" s="38">
        <f>'[1]heves'!$D195/'[1]heves'!$D$198*100</f>
        <v>14.910805823252</v>
      </c>
    </row>
    <row r="25" spans="1:4" s="56" customFormat="1" ht="15.75">
      <c r="A25" s="54" t="s">
        <v>57</v>
      </c>
      <c r="B25" s="34">
        <f>'[1]heves'!$D237</f>
        <v>1693</v>
      </c>
      <c r="C25" s="35">
        <f t="shared" si="0"/>
        <v>7.026354015355883</v>
      </c>
      <c r="D25" s="35">
        <f>'[1]heves'!$D196/'[1]heves'!$D$198*100</f>
        <v>7.414394094730367</v>
      </c>
    </row>
    <row r="26" spans="1:4" ht="15.75">
      <c r="A26" s="55" t="s">
        <v>58</v>
      </c>
      <c r="B26" s="37">
        <f>'[1]heves'!$D238</f>
        <v>1033</v>
      </c>
      <c r="C26" s="38">
        <f t="shared" si="0"/>
        <v>4.287196513799543</v>
      </c>
      <c r="D26" s="38">
        <f>'[1]heves'!$D197/'[1]heves'!$D$198*100</f>
        <v>3.973754357186795</v>
      </c>
    </row>
    <row r="27" spans="1:4" s="59" customFormat="1" ht="21" customHeight="1">
      <c r="A27" s="57" t="s">
        <v>51</v>
      </c>
      <c r="B27" s="41">
        <f>SUM(B21:B26)</f>
        <v>24095</v>
      </c>
      <c r="C27" s="42">
        <f t="shared" si="0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'[1]heves'!$D241</f>
        <v>7779</v>
      </c>
      <c r="C29" s="35">
        <f>B29/$B$11*100</f>
        <v>32.28470637061631</v>
      </c>
      <c r="D29" s="35">
        <f>'[1]heves'!$D200/'[1]heves'!$D$205*100</f>
        <v>29.485339347959812</v>
      </c>
    </row>
    <row r="30" spans="1:4" ht="15.75">
      <c r="A30" s="69" t="s">
        <v>81</v>
      </c>
      <c r="B30" s="37">
        <f>'[1]heves'!$D242</f>
        <v>4975</v>
      </c>
      <c r="C30" s="38">
        <f>B30/$B$11*100</f>
        <v>20.647437227640587</v>
      </c>
      <c r="D30" s="38">
        <f>'[1]heves'!$D201/'[1]heves'!$D$205*100</f>
        <v>23.194586836169776</v>
      </c>
    </row>
    <row r="31" spans="1:4" ht="15.75">
      <c r="A31" s="70" t="s">
        <v>82</v>
      </c>
      <c r="B31" s="34">
        <f>'[1]heves'!$D243</f>
        <v>4716</v>
      </c>
      <c r="C31" s="35">
        <f>B31/$B$11*100</f>
        <v>19.57252542021166</v>
      </c>
      <c r="D31" s="35">
        <f>'[1]heves'!$D202/'[1]heves'!$D$205*100</f>
        <v>24.031166700840682</v>
      </c>
    </row>
    <row r="32" spans="1:4" ht="15.75">
      <c r="A32" s="69" t="s">
        <v>83</v>
      </c>
      <c r="B32" s="37">
        <f>'[1]heves'!$D244</f>
        <v>4454</v>
      </c>
      <c r="C32" s="38">
        <f>B32/$B$11*100</f>
        <v>18.48516289686657</v>
      </c>
      <c r="D32" s="38">
        <f>'[1]heves'!$D203/'[1]heves'!$D$205*100</f>
        <v>15.45212220627435</v>
      </c>
    </row>
    <row r="33" spans="1:4" s="56" customFormat="1" ht="15.75">
      <c r="A33" s="70" t="s">
        <v>84</v>
      </c>
      <c r="B33" s="34">
        <f>'[1]heves'!$D245</f>
        <v>2171</v>
      </c>
      <c r="C33" s="35">
        <f>B33/$B$11*100</f>
        <v>9.010168084664869</v>
      </c>
      <c r="D33" s="35">
        <f>'[1]heves'!$D204/'[1]heves'!$D$205*100</f>
        <v>7.836784908755383</v>
      </c>
    </row>
    <row r="34" spans="1:4" s="58" customFormat="1" ht="19.5" customHeight="1">
      <c r="A34" s="44" t="s">
        <v>51</v>
      </c>
      <c r="B34" s="45">
        <f>SUM(B29:B33)</f>
        <v>24095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'[1]heves'!$D248</f>
        <v>4371</v>
      </c>
      <c r="C36" s="66">
        <f>B36/$B$40*100</f>
        <v>18.140693089852668</v>
      </c>
      <c r="D36" s="66">
        <f>'[1]heves'!$D207/'[1]heves'!$D$211*100</f>
        <v>21.935616157473856</v>
      </c>
    </row>
    <row r="37" spans="1:4" ht="15.75">
      <c r="A37" s="68" t="s">
        <v>76</v>
      </c>
      <c r="B37" s="34">
        <f>'[1]heves'!$D249</f>
        <v>2742</v>
      </c>
      <c r="C37" s="35">
        <f>B37/$B$40*100</f>
        <v>11.379954347374973</v>
      </c>
      <c r="D37" s="35">
        <f>'[1]heves'!$D208/'[1]heves'!$D$211*100</f>
        <v>11.388148451917163</v>
      </c>
    </row>
    <row r="38" spans="1:4" ht="15.75">
      <c r="A38" s="67" t="s">
        <v>109</v>
      </c>
      <c r="B38" s="65">
        <f>'[1]heves'!$D250</f>
        <v>8795</v>
      </c>
      <c r="C38" s="66">
        <f>B38/$B$40*100</f>
        <v>36.501348827557585</v>
      </c>
      <c r="D38" s="66">
        <f>'[1]heves'!$D209/'[1]heves'!$D$211*100</f>
        <v>31.002665573098216</v>
      </c>
    </row>
    <row r="39" spans="1:4" ht="15.75">
      <c r="A39" s="68" t="s">
        <v>77</v>
      </c>
      <c r="B39" s="34">
        <f>'[1]heves'!$D251</f>
        <v>8187</v>
      </c>
      <c r="C39" s="35">
        <f>B39/$B$40*100</f>
        <v>33.97800373521477</v>
      </c>
      <c r="D39" s="35">
        <f>'[1]heves'!$D210/'[1]heves'!$D$211*100</f>
        <v>35.67356981751077</v>
      </c>
    </row>
    <row r="40" spans="1:4" ht="15.75">
      <c r="A40" s="62" t="s">
        <v>51</v>
      </c>
      <c r="B40" s="63">
        <f>SUM(B36:B39)</f>
        <v>24095</v>
      </c>
      <c r="C40" s="64">
        <f>SUM(C36:C39)</f>
        <v>100</v>
      </c>
      <c r="D40" s="64">
        <f>SUM(D36:D39)</f>
        <v>100</v>
      </c>
    </row>
    <row r="41" spans="1:4" ht="30" customHeight="1">
      <c r="A41" s="138" t="s">
        <v>110</v>
      </c>
      <c r="B41" s="138"/>
      <c r="C41" s="138"/>
      <c r="D41" s="138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G19" sqref="G19"/>
      <selection pane="topRight" activeCell="G19" sqref="G19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1" width="12" style="30" customWidth="1"/>
    <col min="12" max="12" width="15.33203125" style="30" customWidth="1"/>
    <col min="13" max="16384" width="12" style="30" customWidth="1"/>
  </cols>
  <sheetData>
    <row r="1" spans="1:4" ht="15.75">
      <c r="A1" s="139" t="s">
        <v>43</v>
      </c>
      <c r="B1" s="139"/>
      <c r="C1" s="139"/>
      <c r="D1" s="139"/>
    </row>
    <row r="2" spans="1:6" ht="15.75">
      <c r="A2" s="125" t="s">
        <v>71</v>
      </c>
      <c r="B2" s="125"/>
      <c r="C2" s="125"/>
      <c r="D2" s="125"/>
      <c r="E2" s="1"/>
      <c r="F2" s="1"/>
    </row>
    <row r="3" spans="1:4" ht="15.75">
      <c r="A3" s="140" t="s">
        <v>116</v>
      </c>
      <c r="B3" s="141"/>
      <c r="C3" s="141"/>
      <c r="D3" s="141"/>
    </row>
    <row r="4" spans="1:4" ht="9" customHeight="1">
      <c r="A4" s="31"/>
      <c r="B4" s="31"/>
      <c r="C4" s="31"/>
      <c r="D4" s="32"/>
    </row>
    <row r="5" spans="1:4" ht="21" customHeight="1">
      <c r="A5" s="147" t="s">
        <v>44</v>
      </c>
      <c r="B5" s="142" t="s">
        <v>45</v>
      </c>
      <c r="C5" s="145" t="s">
        <v>46</v>
      </c>
      <c r="D5" s="146"/>
    </row>
    <row r="6" spans="1:4" ht="28.5" customHeight="1">
      <c r="A6" s="148"/>
      <c r="B6" s="143"/>
      <c r="C6" s="142" t="s">
        <v>78</v>
      </c>
      <c r="D6" s="142" t="s">
        <v>47</v>
      </c>
    </row>
    <row r="7" spans="1:4" ht="26.25" customHeight="1">
      <c r="A7" s="149"/>
      <c r="B7" s="144"/>
      <c r="C7" s="144"/>
      <c r="D7" s="144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'[1]nograd'!$D214</f>
        <v>12474</v>
      </c>
      <c r="C9" s="35">
        <f>B9/$B$11*100</f>
        <v>54.94186046511628</v>
      </c>
      <c r="D9" s="35">
        <f>'[1]nograd'!$D173/'[1]nograd'!$D$175*100</f>
        <v>56.25556232142021</v>
      </c>
    </row>
    <row r="10" spans="1:4" s="39" customFormat="1" ht="15.75">
      <c r="A10" s="36" t="s">
        <v>50</v>
      </c>
      <c r="B10" s="37">
        <f>'[1]nograd'!$D215</f>
        <v>10230</v>
      </c>
      <c r="C10" s="38">
        <f aca="true" t="shared" si="0" ref="C10:C39">B10/$B$11*100</f>
        <v>45.05813953488372</v>
      </c>
      <c r="D10" s="38">
        <f>'[1]nograd'!$D174/'[1]nograd'!$D$175*100</f>
        <v>43.74443767857979</v>
      </c>
    </row>
    <row r="11" spans="1:4" s="43" customFormat="1" ht="20.25" customHeight="1">
      <c r="A11" s="40" t="s">
        <v>51</v>
      </c>
      <c r="B11" s="41">
        <f>SUM(B9:B10)</f>
        <v>22704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'[1]nograd'!$D225</f>
        <v>424</v>
      </c>
      <c r="C13" s="35">
        <f t="shared" si="0"/>
        <v>1.8675123326286118</v>
      </c>
      <c r="D13" s="35">
        <f>'[1]nograd'!$D184/'[1]nograd'!$D$182*100</f>
        <v>2.25771698908614</v>
      </c>
      <c r="E13" s="48"/>
    </row>
    <row r="14" spans="1:4" ht="15.75">
      <c r="A14" s="69" t="s">
        <v>87</v>
      </c>
      <c r="B14" s="37">
        <f>'[1]nograd'!$D226</f>
        <v>2923</v>
      </c>
      <c r="C14" s="38">
        <f t="shared" si="0"/>
        <v>12.874383368569415</v>
      </c>
      <c r="D14" s="38">
        <f>'[1]nograd'!$D185/'[1]nograd'!$D$182*100</f>
        <v>12.267553515387137</v>
      </c>
    </row>
    <row r="15" spans="1:4" s="39" customFormat="1" ht="15.75">
      <c r="A15" s="33" t="s">
        <v>88</v>
      </c>
      <c r="B15" s="34">
        <f>'[1]nograd'!$D227</f>
        <v>5476</v>
      </c>
      <c r="C15" s="35">
        <f t="shared" si="0"/>
        <v>24.119097956307257</v>
      </c>
      <c r="D15" s="35">
        <f>'[1]nograd'!$D186/'[1]nograd'!$D$182*100</f>
        <v>25.56560026230737</v>
      </c>
    </row>
    <row r="16" spans="1:4" ht="15.75">
      <c r="A16" s="36" t="s">
        <v>89</v>
      </c>
      <c r="B16" s="37">
        <f>'[1]nograd'!$D228</f>
        <v>5778</v>
      </c>
      <c r="C16" s="38">
        <f t="shared" si="0"/>
        <v>25.4492600422833</v>
      </c>
      <c r="D16" s="38">
        <f>'[1]nograd'!$D187/'[1]nograd'!$D$182*100</f>
        <v>25.514075600730713</v>
      </c>
    </row>
    <row r="17" spans="1:4" s="39" customFormat="1" ht="15.75">
      <c r="A17" s="33" t="s">
        <v>90</v>
      </c>
      <c r="B17" s="34">
        <f>'[1]nograd'!$D229</f>
        <v>5732</v>
      </c>
      <c r="C17" s="35">
        <f t="shared" si="0"/>
        <v>25.24665257223397</v>
      </c>
      <c r="D17" s="35">
        <f>'[1]nograd'!$D188/'[1]nograd'!$D$182*100</f>
        <v>25.176823270410793</v>
      </c>
    </row>
    <row r="18" spans="1:4" ht="15.75">
      <c r="A18" s="36" t="s">
        <v>91</v>
      </c>
      <c r="B18" s="37">
        <f>'[1]nograd'!$D230</f>
        <v>2371</v>
      </c>
      <c r="C18" s="38">
        <f t="shared" si="0"/>
        <v>10.443093727977448</v>
      </c>
      <c r="D18" s="38">
        <f>'[1]nograd'!$D189/'[1]nograd'!$D$182*100</f>
        <v>9.218230362077849</v>
      </c>
    </row>
    <row r="19" spans="1:4" s="47" customFormat="1" ht="22.5" customHeight="1">
      <c r="A19" s="40" t="s">
        <v>51</v>
      </c>
      <c r="B19" s="41">
        <f>SUM(B13:B18)</f>
        <v>22704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'[1]nograd'!$D233</f>
        <v>1555</v>
      </c>
      <c r="C21" s="35">
        <f t="shared" si="0"/>
        <v>6.8490133897110645</v>
      </c>
      <c r="D21" s="35">
        <f>'[1]nograd'!$D192/'[1]nograd'!$D$198*100</f>
        <v>6.393742095648508</v>
      </c>
    </row>
    <row r="22" spans="1:4" ht="15.75">
      <c r="A22" s="36" t="s">
        <v>54</v>
      </c>
      <c r="B22" s="37">
        <f>'[1]nograd'!$D234</f>
        <v>9049</v>
      </c>
      <c r="C22" s="38">
        <f t="shared" si="0"/>
        <v>39.85641296687808</v>
      </c>
      <c r="D22" s="38">
        <f>'[1]nograd'!$D193/'[1]nograd'!$D$198*100</f>
        <v>39.046325354817554</v>
      </c>
    </row>
    <row r="23" spans="1:4" s="39" customFormat="1" ht="15.75">
      <c r="A23" s="33" t="s">
        <v>55</v>
      </c>
      <c r="B23" s="34">
        <f>'[1]nograd'!$D235</f>
        <v>6442</v>
      </c>
      <c r="C23" s="35">
        <f t="shared" si="0"/>
        <v>28.373854827343198</v>
      </c>
      <c r="D23" s="35">
        <f>'[1]nograd'!$D194/'[1]nograd'!$D$198*100</f>
        <v>30.666541758396175</v>
      </c>
    </row>
    <row r="24" spans="1:4" ht="15.75">
      <c r="A24" s="36" t="s">
        <v>56</v>
      </c>
      <c r="B24" s="37">
        <f>'[1]nograd'!$D236</f>
        <v>3330</v>
      </c>
      <c r="C24" s="38">
        <f t="shared" si="0"/>
        <v>14.667019027484143</v>
      </c>
      <c r="D24" s="38">
        <f>'[1]nograd'!$D195/'[1]nograd'!$D$198*100</f>
        <v>14.614267647196591</v>
      </c>
    </row>
    <row r="25" spans="1:4" s="39" customFormat="1" ht="15.75">
      <c r="A25" s="33" t="s">
        <v>57</v>
      </c>
      <c r="B25" s="34">
        <f>'[1]nograd'!$D237</f>
        <v>1700</v>
      </c>
      <c r="C25" s="35">
        <f t="shared" si="0"/>
        <v>7.4876673713883015</v>
      </c>
      <c r="D25" s="35">
        <f>'[1]nograd'!$D196/'[1]nograd'!$D$198*100</f>
        <v>6.946461192561712</v>
      </c>
    </row>
    <row r="26" spans="1:4" ht="15.75">
      <c r="A26" s="36" t="s">
        <v>58</v>
      </c>
      <c r="B26" s="37">
        <f>'[1]nograd'!$D238</f>
        <v>628</v>
      </c>
      <c r="C26" s="38">
        <f t="shared" si="0"/>
        <v>2.7660324171952078</v>
      </c>
      <c r="D26" s="38">
        <f>'[1]nograd'!$D197/'[1]nograd'!$D$198*100</f>
        <v>2.332661951379456</v>
      </c>
    </row>
    <row r="27" spans="1:4" s="47" customFormat="1" ht="21" customHeight="1">
      <c r="A27" s="40" t="s">
        <v>51</v>
      </c>
      <c r="B27" s="41">
        <f>SUM(B21:B26)</f>
        <v>22704</v>
      </c>
      <c r="C27" s="42">
        <f t="shared" si="0"/>
        <v>100</v>
      </c>
      <c r="D27" s="42">
        <f>SUM(D21:D26)</f>
        <v>99.99999999999999</v>
      </c>
    </row>
    <row r="28" spans="1:4" ht="25.5" customHeight="1">
      <c r="A28" s="102" t="s">
        <v>59</v>
      </c>
      <c r="B28" s="103"/>
      <c r="C28" s="104"/>
      <c r="D28" s="104"/>
    </row>
    <row r="29" spans="1:4" ht="15.75">
      <c r="A29" s="70" t="s">
        <v>80</v>
      </c>
      <c r="B29" s="34">
        <f>'[1]nograd'!$D241</f>
        <v>7110</v>
      </c>
      <c r="C29" s="35">
        <f t="shared" si="0"/>
        <v>31.316067653276956</v>
      </c>
      <c r="D29" s="35">
        <f>'[1]nograd'!$D200/'[1]nograd'!$D$205*100</f>
        <v>25.242400112417446</v>
      </c>
    </row>
    <row r="30" spans="1:4" ht="15.75">
      <c r="A30" s="69" t="s">
        <v>81</v>
      </c>
      <c r="B30" s="37">
        <f>'[1]nograd'!$D242</f>
        <v>4381</v>
      </c>
      <c r="C30" s="38">
        <f t="shared" si="0"/>
        <v>19.2961592670895</v>
      </c>
      <c r="D30" s="38">
        <f>'[1]nograd'!$D201/'[1]nograd'!$D$205*100</f>
        <v>21.958873951941545</v>
      </c>
    </row>
    <row r="31" spans="1:4" ht="15.75">
      <c r="A31" s="70" t="s">
        <v>82</v>
      </c>
      <c r="B31" s="34">
        <f>'[1]nograd'!$D243</f>
        <v>4439</v>
      </c>
      <c r="C31" s="35">
        <f t="shared" si="0"/>
        <v>19.551620859760394</v>
      </c>
      <c r="D31" s="35">
        <f>'[1]nograd'!$D202/'[1]nograd'!$D$205*100</f>
        <v>21.74809124549159</v>
      </c>
    </row>
    <row r="32" spans="1:4" ht="15.75">
      <c r="A32" s="69" t="s">
        <v>83</v>
      </c>
      <c r="B32" s="37">
        <f>'[1]nograd'!$D244</f>
        <v>3787</v>
      </c>
      <c r="C32" s="38">
        <f t="shared" si="0"/>
        <v>16.67988019732206</v>
      </c>
      <c r="D32" s="38">
        <f>'[1]nograd'!$D203/'[1]nograd'!$D$205*100</f>
        <v>17.129607944166004</v>
      </c>
    </row>
    <row r="33" spans="1:4" s="39" customFormat="1" ht="15.75">
      <c r="A33" s="70" t="s">
        <v>84</v>
      </c>
      <c r="B33" s="34">
        <f>'[1]nograd'!$D245</f>
        <v>2987</v>
      </c>
      <c r="C33" s="35">
        <f t="shared" si="0"/>
        <v>13.156272022551091</v>
      </c>
      <c r="D33" s="35">
        <f>'[1]nograd'!$D204/'[1]nograd'!$D$205*100</f>
        <v>13.92102674598342</v>
      </c>
    </row>
    <row r="34" spans="1:4" s="43" customFormat="1" ht="22.5" customHeight="1">
      <c r="A34" s="44" t="s">
        <v>51</v>
      </c>
      <c r="B34" s="45">
        <f>SUM(B29:B33)</f>
        <v>22704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'[1]nograd'!$D248</f>
        <v>3730</v>
      </c>
      <c r="C36" s="38">
        <f t="shared" si="0"/>
        <v>16.428823114869626</v>
      </c>
      <c r="D36" s="66">
        <f>'[1]nograd'!$D207/'[1]nograd'!$D$211*100</f>
        <v>17.991475010539133</v>
      </c>
    </row>
    <row r="37" spans="1:4" ht="15.75">
      <c r="A37" s="68" t="s">
        <v>76</v>
      </c>
      <c r="B37" s="34">
        <f>'[1]nograd'!$D249</f>
        <v>2574</v>
      </c>
      <c r="C37" s="35">
        <f t="shared" si="0"/>
        <v>11.337209302325581</v>
      </c>
      <c r="D37" s="35">
        <f>'[1]nograd'!$D208/'[1]nograd'!$D$211*100</f>
        <v>10.234671413180946</v>
      </c>
    </row>
    <row r="38" spans="1:4" ht="15.75">
      <c r="A38" s="67" t="s">
        <v>109</v>
      </c>
      <c r="B38" s="65">
        <f>'[1]nograd'!$D250</f>
        <v>8452</v>
      </c>
      <c r="C38" s="38">
        <f t="shared" si="0"/>
        <v>37.22692036645525</v>
      </c>
      <c r="D38" s="66">
        <f>'[1]nograd'!$D209/'[1]nograd'!$D$211*100</f>
        <v>35.75811513419832</v>
      </c>
    </row>
    <row r="39" spans="1:4" ht="15.75">
      <c r="A39" s="68" t="s">
        <v>77</v>
      </c>
      <c r="B39" s="34">
        <f>'[1]nograd'!$D251</f>
        <v>7948</v>
      </c>
      <c r="C39" s="35">
        <f t="shared" si="0"/>
        <v>35.00704721634954</v>
      </c>
      <c r="D39" s="35">
        <f>'[1]nograd'!$D210/'[1]nograd'!$D$211*100</f>
        <v>36.0157384420816</v>
      </c>
    </row>
    <row r="40" spans="1:4" ht="15.75">
      <c r="A40" s="62" t="s">
        <v>51</v>
      </c>
      <c r="B40" s="63">
        <f>SUM(B36:B39)</f>
        <v>22704</v>
      </c>
      <c r="C40" s="64">
        <f>B40/$B$11*100</f>
        <v>100</v>
      </c>
      <c r="D40" s="64">
        <f>SUM(D36:D39)</f>
        <v>100</v>
      </c>
    </row>
    <row r="41" spans="1:4" ht="30" customHeight="1">
      <c r="A41" s="138" t="s">
        <v>110</v>
      </c>
      <c r="B41" s="138"/>
      <c r="C41" s="138"/>
      <c r="D41" s="138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workbookViewId="0" topLeftCell="A1">
      <selection activeCell="J38" sqref="J38"/>
    </sheetView>
  </sheetViews>
  <sheetFormatPr defaultColWidth="9.33203125" defaultRowHeight="12.75"/>
  <cols>
    <col min="1" max="1" width="27.5" style="72" customWidth="1"/>
    <col min="2" max="2" width="12" style="72" customWidth="1"/>
    <col min="3" max="3" width="11.83203125" style="72" customWidth="1"/>
    <col min="4" max="4" width="13.16015625" style="72" customWidth="1"/>
    <col min="5" max="5" width="12.5" style="72" customWidth="1"/>
    <col min="6" max="6" width="13.66015625" style="72" customWidth="1"/>
    <col min="7" max="10" width="12" style="72" customWidth="1"/>
    <col min="11" max="11" width="17.16015625" style="72" customWidth="1"/>
    <col min="12" max="14" width="11.16015625" style="72" customWidth="1"/>
    <col min="15" max="15" width="15.33203125" style="72" customWidth="1"/>
    <col min="16" max="16384" width="12" style="72" customWidth="1"/>
  </cols>
  <sheetData>
    <row r="1" spans="1:7" ht="15.75">
      <c r="A1" s="162" t="s">
        <v>60</v>
      </c>
      <c r="B1" s="162"/>
      <c r="C1" s="162"/>
      <c r="D1" s="162"/>
      <c r="E1" s="162"/>
      <c r="F1" s="162"/>
      <c r="G1" s="162"/>
    </row>
    <row r="2" spans="1:7" ht="15.75">
      <c r="A2" s="162" t="s">
        <v>73</v>
      </c>
      <c r="B2" s="162"/>
      <c r="C2" s="162"/>
      <c r="D2" s="162"/>
      <c r="E2" s="162"/>
      <c r="F2" s="162"/>
      <c r="G2" s="162"/>
    </row>
    <row r="3" spans="1:7" ht="21.75" customHeight="1">
      <c r="A3" s="163" t="s">
        <v>116</v>
      </c>
      <c r="B3" s="164"/>
      <c r="C3" s="164"/>
      <c r="D3" s="164"/>
      <c r="E3" s="164"/>
      <c r="F3" s="164"/>
      <c r="G3" s="164"/>
    </row>
    <row r="4" spans="1:7" ht="24" customHeight="1">
      <c r="A4" s="73"/>
      <c r="B4" s="165" t="s">
        <v>85</v>
      </c>
      <c r="C4" s="168" t="s">
        <v>61</v>
      </c>
      <c r="D4" s="169"/>
      <c r="E4" s="165" t="s">
        <v>62</v>
      </c>
      <c r="F4" s="165" t="s">
        <v>63</v>
      </c>
      <c r="G4" s="165" t="s">
        <v>64</v>
      </c>
    </row>
    <row r="5" spans="1:7" ht="24" customHeight="1">
      <c r="A5" s="76" t="s">
        <v>34</v>
      </c>
      <c r="B5" s="166"/>
      <c r="C5" s="74" t="s">
        <v>65</v>
      </c>
      <c r="D5" s="75" t="s">
        <v>66</v>
      </c>
      <c r="E5" s="166"/>
      <c r="F5" s="166"/>
      <c r="G5" s="166"/>
    </row>
    <row r="6" spans="1:7" ht="24" customHeight="1">
      <c r="A6" s="77"/>
      <c r="B6" s="167"/>
      <c r="C6" s="170" t="s">
        <v>67</v>
      </c>
      <c r="D6" s="171"/>
      <c r="E6" s="167"/>
      <c r="F6" s="167"/>
      <c r="G6" s="167"/>
    </row>
    <row r="7" spans="1:7" ht="18.75" customHeight="1">
      <c r="A7" s="172" t="s">
        <v>17</v>
      </c>
      <c r="B7" s="173"/>
      <c r="C7" s="173"/>
      <c r="D7" s="173"/>
      <c r="E7" s="173"/>
      <c r="F7" s="173"/>
      <c r="G7" s="174"/>
    </row>
    <row r="8" spans="1:10" s="80" customFormat="1" ht="15.75">
      <c r="A8" s="78" t="s">
        <v>2</v>
      </c>
      <c r="B8" s="20">
        <f>'[5]ZAROALL'!C185</f>
        <v>946</v>
      </c>
      <c r="C8" s="20">
        <f>'[4]Munka1'!F356</f>
        <v>108</v>
      </c>
      <c r="D8" s="20">
        <f>'[4]Munka1'!G356</f>
        <v>1584</v>
      </c>
      <c r="E8" s="20">
        <f>B8+C8+D8</f>
        <v>2638</v>
      </c>
      <c r="F8" s="20">
        <f>E8-G8</f>
        <v>1043</v>
      </c>
      <c r="G8" s="20">
        <f>'[5]ZAROALL'!D185</f>
        <v>1595</v>
      </c>
      <c r="H8" s="79"/>
      <c r="I8" s="79"/>
      <c r="J8" s="79"/>
    </row>
    <row r="9" spans="1:7" s="80" customFormat="1" ht="15.75">
      <c r="A9" s="81" t="s">
        <v>3</v>
      </c>
      <c r="B9" s="82">
        <f>'[5]ZAROALL'!C186</f>
        <v>129</v>
      </c>
      <c r="C9" s="83">
        <f>'[4]Munka1'!F357</f>
        <v>45</v>
      </c>
      <c r="D9" s="84">
        <f>'[4]Munka1'!G357</f>
        <v>381</v>
      </c>
      <c r="E9" s="84">
        <f aca="true" t="shared" si="0" ref="E9:E22">B9+C9+D9</f>
        <v>555</v>
      </c>
      <c r="F9" s="84">
        <f aca="true" t="shared" si="1" ref="F9:F30">E9-G9</f>
        <v>286</v>
      </c>
      <c r="G9" s="82">
        <f>'[5]ZAROALL'!D186</f>
        <v>269</v>
      </c>
    </row>
    <row r="10" spans="1:7" s="80" customFormat="1" ht="15.75">
      <c r="A10" s="78" t="s">
        <v>4</v>
      </c>
      <c r="B10" s="20">
        <f>'[5]ZAROALL'!C187</f>
        <v>820</v>
      </c>
      <c r="C10" s="85">
        <f>'[4]Munka1'!F358</f>
        <v>66</v>
      </c>
      <c r="D10" s="86">
        <f>'[4]Munka1'!G358</f>
        <v>664</v>
      </c>
      <c r="E10" s="86">
        <f t="shared" si="0"/>
        <v>1550</v>
      </c>
      <c r="F10" s="86">
        <f t="shared" si="1"/>
        <v>109</v>
      </c>
      <c r="G10" s="20">
        <f>'[5]ZAROALL'!D187</f>
        <v>1441</v>
      </c>
    </row>
    <row r="11" spans="1:7" s="80" customFormat="1" ht="15.75">
      <c r="A11" s="81" t="s">
        <v>5</v>
      </c>
      <c r="B11" s="82">
        <f>'[5]ZAROALL'!C188</f>
        <v>273</v>
      </c>
      <c r="C11" s="83">
        <f>'[4]Munka1'!F359</f>
        <v>3</v>
      </c>
      <c r="D11" s="84">
        <f>'[4]Munka1'!G359</f>
        <v>120</v>
      </c>
      <c r="E11" s="84">
        <f t="shared" si="0"/>
        <v>396</v>
      </c>
      <c r="F11" s="84">
        <f t="shared" si="1"/>
        <v>230</v>
      </c>
      <c r="G11" s="82">
        <f>'[5]ZAROALL'!D188</f>
        <v>166</v>
      </c>
    </row>
    <row r="12" spans="1:7" s="80" customFormat="1" ht="15.75">
      <c r="A12" s="78" t="s">
        <v>6</v>
      </c>
      <c r="B12" s="20">
        <f>'[5]ZAROALL'!C189</f>
        <v>114</v>
      </c>
      <c r="C12" s="85">
        <f>'[4]Munka1'!F360</f>
        <v>45</v>
      </c>
      <c r="D12" s="86">
        <f>'[4]Munka1'!G360</f>
        <v>368</v>
      </c>
      <c r="E12" s="86">
        <f t="shared" si="0"/>
        <v>527</v>
      </c>
      <c r="F12" s="86">
        <f t="shared" si="1"/>
        <v>112</v>
      </c>
      <c r="G12" s="20">
        <f>'[5]ZAROALL'!D189</f>
        <v>415</v>
      </c>
    </row>
    <row r="13" spans="1:7" s="80" customFormat="1" ht="15.75">
      <c r="A13" s="81" t="s">
        <v>7</v>
      </c>
      <c r="B13" s="82">
        <f>'[5]ZAROALL'!C190</f>
        <v>1201</v>
      </c>
      <c r="C13" s="83">
        <f>'[4]Munka1'!F361</f>
        <v>110</v>
      </c>
      <c r="D13" s="84">
        <f>'[4]Munka1'!G361</f>
        <v>266</v>
      </c>
      <c r="E13" s="84">
        <f t="shared" si="0"/>
        <v>1577</v>
      </c>
      <c r="F13" s="84">
        <f t="shared" si="1"/>
        <v>329</v>
      </c>
      <c r="G13" s="82">
        <f>'[5]ZAROALL'!D190</f>
        <v>1248</v>
      </c>
    </row>
    <row r="14" spans="1:7" s="80" customFormat="1" ht="15.75">
      <c r="A14" s="78" t="s">
        <v>8</v>
      </c>
      <c r="B14" s="20">
        <f>'[5]ZAROALL'!C191</f>
        <v>96</v>
      </c>
      <c r="C14" s="85">
        <f>'[4]Munka1'!F362</f>
        <v>133</v>
      </c>
      <c r="D14" s="86">
        <f>'[4]Munka1'!G362</f>
        <v>475</v>
      </c>
      <c r="E14" s="86">
        <f t="shared" si="0"/>
        <v>704</v>
      </c>
      <c r="F14" s="86">
        <f t="shared" si="1"/>
        <v>80</v>
      </c>
      <c r="G14" s="20">
        <f>'[5]ZAROALL'!D191</f>
        <v>624</v>
      </c>
    </row>
    <row r="15" spans="1:7" s="80" customFormat="1" ht="15.75">
      <c r="A15" s="81" t="s">
        <v>9</v>
      </c>
      <c r="B15" s="82">
        <f>'[5]ZAROALL'!C192</f>
        <v>128</v>
      </c>
      <c r="C15" s="83">
        <f>'[4]Munka1'!F363</f>
        <v>5</v>
      </c>
      <c r="D15" s="84">
        <f>'[4]Munka1'!G363</f>
        <v>893</v>
      </c>
      <c r="E15" s="84">
        <f t="shared" si="0"/>
        <v>1026</v>
      </c>
      <c r="F15" s="84">
        <f t="shared" si="1"/>
        <v>252</v>
      </c>
      <c r="G15" s="82">
        <f>'[5]ZAROALL'!D192</f>
        <v>774</v>
      </c>
    </row>
    <row r="16" spans="1:7" s="80" customFormat="1" ht="15.75">
      <c r="A16" s="78" t="s">
        <v>10</v>
      </c>
      <c r="B16" s="20">
        <f>'[5]ZAROALL'!C193</f>
        <v>174</v>
      </c>
      <c r="C16" s="85">
        <f>'[4]Munka1'!F364</f>
        <v>92</v>
      </c>
      <c r="D16" s="86">
        <f>'[4]Munka1'!G364</f>
        <v>573</v>
      </c>
      <c r="E16" s="86">
        <f t="shared" si="0"/>
        <v>839</v>
      </c>
      <c r="F16" s="86">
        <f t="shared" si="1"/>
        <v>525</v>
      </c>
      <c r="G16" s="20">
        <f>'[5]ZAROALL'!D193</f>
        <v>314</v>
      </c>
    </row>
    <row r="17" spans="1:7" s="80" customFormat="1" ht="15.75">
      <c r="A17" s="81" t="s">
        <v>11</v>
      </c>
      <c r="B17" s="82">
        <f>'[5]ZAROALL'!C194</f>
        <v>149</v>
      </c>
      <c r="C17" s="83">
        <f>'[4]Munka1'!F365</f>
        <v>10</v>
      </c>
      <c r="D17" s="84">
        <f>'[4]Munka1'!G365</f>
        <v>754</v>
      </c>
      <c r="E17" s="84">
        <f t="shared" si="0"/>
        <v>913</v>
      </c>
      <c r="F17" s="84">
        <f t="shared" si="1"/>
        <v>142</v>
      </c>
      <c r="G17" s="82">
        <f>'[5]ZAROALL'!D194</f>
        <v>771</v>
      </c>
    </row>
    <row r="18" spans="1:7" s="80" customFormat="1" ht="15.75">
      <c r="A18" s="78" t="s">
        <v>12</v>
      </c>
      <c r="B18" s="20">
        <f>'[5]ZAROALL'!C195</f>
        <v>87</v>
      </c>
      <c r="C18" s="85">
        <f>'[4]Munka1'!F366</f>
        <v>2</v>
      </c>
      <c r="D18" s="86">
        <f>'[4]Munka1'!G366</f>
        <v>136</v>
      </c>
      <c r="E18" s="86">
        <f t="shared" si="0"/>
        <v>225</v>
      </c>
      <c r="F18" s="86">
        <f t="shared" si="1"/>
        <v>118</v>
      </c>
      <c r="G18" s="20">
        <f>'[5]ZAROALL'!D195</f>
        <v>107</v>
      </c>
    </row>
    <row r="19" spans="1:7" s="80" customFormat="1" ht="15.75">
      <c r="A19" s="81" t="s">
        <v>13</v>
      </c>
      <c r="B19" s="82">
        <f>'[5]ZAROALL'!C196</f>
        <v>33</v>
      </c>
      <c r="C19" s="83">
        <f>'[4]Munka1'!F367</f>
        <v>31</v>
      </c>
      <c r="D19" s="84">
        <f>'[4]Munka1'!G367</f>
        <v>84</v>
      </c>
      <c r="E19" s="84">
        <f t="shared" si="0"/>
        <v>148</v>
      </c>
      <c r="F19" s="84">
        <f t="shared" si="1"/>
        <v>22</v>
      </c>
      <c r="G19" s="82">
        <f>'[5]ZAROALL'!D196</f>
        <v>126</v>
      </c>
    </row>
    <row r="20" spans="1:7" s="80" customFormat="1" ht="15.75">
      <c r="A20" s="78" t="s">
        <v>14</v>
      </c>
      <c r="B20" s="20">
        <f>'[5]ZAROALL'!C197</f>
        <v>43</v>
      </c>
      <c r="C20" s="85">
        <f>'[4]Munka1'!F368</f>
        <v>22</v>
      </c>
      <c r="D20" s="86">
        <f>'[4]Munka1'!G368</f>
        <v>133</v>
      </c>
      <c r="E20" s="86">
        <f t="shared" si="0"/>
        <v>198</v>
      </c>
      <c r="F20" s="86">
        <f t="shared" si="1"/>
        <v>66</v>
      </c>
      <c r="G20" s="20">
        <f>'[5]ZAROALL'!D197</f>
        <v>132</v>
      </c>
    </row>
    <row r="21" spans="1:7" s="80" customFormat="1" ht="15.75">
      <c r="A21" s="81" t="s">
        <v>15</v>
      </c>
      <c r="B21" s="82">
        <f>'[5]ZAROALL'!C198</f>
        <v>43</v>
      </c>
      <c r="C21" s="83">
        <f>'[4]Munka1'!F369</f>
        <v>2</v>
      </c>
      <c r="D21" s="84">
        <f>'[4]Munka1'!G369</f>
        <v>120</v>
      </c>
      <c r="E21" s="84">
        <f t="shared" si="0"/>
        <v>165</v>
      </c>
      <c r="F21" s="84">
        <f t="shared" si="1"/>
        <v>107</v>
      </c>
      <c r="G21" s="82">
        <f>'[5]ZAROALL'!D198</f>
        <v>58</v>
      </c>
    </row>
    <row r="22" spans="1:7" s="80" customFormat="1" ht="15.75">
      <c r="A22" s="78" t="s">
        <v>16</v>
      </c>
      <c r="B22" s="20">
        <f>'[5]ZAROALL'!C199</f>
        <v>218</v>
      </c>
      <c r="C22" s="85">
        <f>'[4]Munka1'!F370</f>
        <v>6</v>
      </c>
      <c r="D22" s="86">
        <f>'[4]Munka1'!G370</f>
        <v>309</v>
      </c>
      <c r="E22" s="86">
        <f t="shared" si="0"/>
        <v>533</v>
      </c>
      <c r="F22" s="86">
        <f t="shared" si="1"/>
        <v>260</v>
      </c>
      <c r="G22" s="20">
        <f>'[5]ZAROALL'!D199</f>
        <v>273</v>
      </c>
    </row>
    <row r="23" spans="1:9" s="80" customFormat="1" ht="28.5">
      <c r="A23" s="87" t="s">
        <v>17</v>
      </c>
      <c r="B23" s="88">
        <f aca="true" t="shared" si="2" ref="B23:G23">SUM(B8:B22)</f>
        <v>4454</v>
      </c>
      <c r="C23" s="88">
        <f t="shared" si="2"/>
        <v>680</v>
      </c>
      <c r="D23" s="88">
        <f>SUM(D8:D22)</f>
        <v>6860</v>
      </c>
      <c r="E23" s="88">
        <f t="shared" si="2"/>
        <v>11994</v>
      </c>
      <c r="F23" s="88">
        <f t="shared" si="1"/>
        <v>3681</v>
      </c>
      <c r="G23" s="88">
        <f t="shared" si="2"/>
        <v>8313</v>
      </c>
      <c r="I23" s="79"/>
    </row>
    <row r="24" spans="1:17" s="80" customFormat="1" ht="19.5" customHeight="1">
      <c r="A24" s="159" t="s">
        <v>24</v>
      </c>
      <c r="B24" s="160"/>
      <c r="C24" s="160"/>
      <c r="D24" s="160"/>
      <c r="E24" s="160"/>
      <c r="F24" s="160"/>
      <c r="G24" s="161"/>
      <c r="H24" s="79"/>
      <c r="I24" s="89"/>
      <c r="J24" s="89"/>
      <c r="K24" s="89"/>
      <c r="L24" s="89"/>
      <c r="O24"/>
      <c r="P24"/>
      <c r="Q24"/>
    </row>
    <row r="25" spans="1:7" s="80" customFormat="1" ht="15.75">
      <c r="A25" s="81" t="s">
        <v>18</v>
      </c>
      <c r="B25" s="82">
        <f>'[5]ZAROALL'!C202</f>
        <v>125</v>
      </c>
      <c r="C25" s="90">
        <f>'[4]Munka1'!F372</f>
        <v>137</v>
      </c>
      <c r="D25" s="90">
        <f>'[4]Munka1'!G372</f>
        <v>591</v>
      </c>
      <c r="E25" s="84">
        <f aca="true" t="shared" si="3" ref="E25:E30">B25+C25+D25</f>
        <v>853</v>
      </c>
      <c r="F25" s="84">
        <f t="shared" si="1"/>
        <v>567</v>
      </c>
      <c r="G25" s="82">
        <f>'[5]ZAROALL'!D202</f>
        <v>286</v>
      </c>
    </row>
    <row r="26" spans="1:7" s="80" customFormat="1" ht="15.75">
      <c r="A26" s="19" t="s">
        <v>19</v>
      </c>
      <c r="B26" s="20">
        <f>'[5]ZAROALL'!C203</f>
        <v>84</v>
      </c>
      <c r="C26" s="85">
        <f>'[4]Munka1'!F373</f>
        <v>140</v>
      </c>
      <c r="D26" s="86">
        <f>'[4]Munka1'!G373</f>
        <v>397</v>
      </c>
      <c r="E26" s="86">
        <f t="shared" si="3"/>
        <v>621</v>
      </c>
      <c r="F26" s="86">
        <f t="shared" si="1"/>
        <v>303</v>
      </c>
      <c r="G26" s="20">
        <f>'[5]ZAROALL'!D203</f>
        <v>318</v>
      </c>
    </row>
    <row r="27" spans="1:7" s="80" customFormat="1" ht="15.75">
      <c r="A27" s="81" t="s">
        <v>20</v>
      </c>
      <c r="B27" s="82">
        <f>'[5]ZAROALL'!C204</f>
        <v>162</v>
      </c>
      <c r="C27" s="83">
        <f>'[4]Munka1'!F374</f>
        <v>88</v>
      </c>
      <c r="D27" s="84">
        <f>'[4]Munka1'!G374</f>
        <v>77</v>
      </c>
      <c r="E27" s="84">
        <f t="shared" si="3"/>
        <v>327</v>
      </c>
      <c r="F27" s="84">
        <f t="shared" si="1"/>
        <v>201</v>
      </c>
      <c r="G27" s="82">
        <f>'[5]ZAROALL'!D204</f>
        <v>126</v>
      </c>
    </row>
    <row r="28" spans="1:7" s="80" customFormat="1" ht="15.75">
      <c r="A28" s="19" t="s">
        <v>21</v>
      </c>
      <c r="B28" s="20">
        <f>'[5]ZAROALL'!C205</f>
        <v>43</v>
      </c>
      <c r="C28" s="85">
        <f>'[4]Munka1'!F375</f>
        <v>37</v>
      </c>
      <c r="D28" s="86">
        <f>'[4]Munka1'!G375</f>
        <v>465</v>
      </c>
      <c r="E28" s="86">
        <f t="shared" si="3"/>
        <v>545</v>
      </c>
      <c r="F28" s="86">
        <f t="shared" si="1"/>
        <v>372</v>
      </c>
      <c r="G28" s="20">
        <f>'[5]ZAROALL'!D205</f>
        <v>173</v>
      </c>
    </row>
    <row r="29" spans="1:7" s="80" customFormat="1" ht="15.75">
      <c r="A29" s="81" t="s">
        <v>22</v>
      </c>
      <c r="B29" s="82">
        <f>'[5]ZAROALL'!C206</f>
        <v>130</v>
      </c>
      <c r="C29" s="83">
        <f>'[4]Munka1'!F376</f>
        <v>27</v>
      </c>
      <c r="D29" s="84">
        <f>'[4]Munka1'!G376</f>
        <v>212</v>
      </c>
      <c r="E29" s="84">
        <f t="shared" si="3"/>
        <v>369</v>
      </c>
      <c r="F29" s="84">
        <f t="shared" si="1"/>
        <v>221</v>
      </c>
      <c r="G29" s="82">
        <f>'[5]ZAROALL'!D206</f>
        <v>148</v>
      </c>
    </row>
    <row r="30" spans="1:7" s="80" customFormat="1" ht="15.75">
      <c r="A30" s="19" t="s">
        <v>23</v>
      </c>
      <c r="B30" s="20">
        <f>'[5]ZAROALL'!C207</f>
        <v>51</v>
      </c>
      <c r="C30" s="85">
        <f>'[4]Munka1'!F377</f>
        <v>21</v>
      </c>
      <c r="D30" s="86">
        <f>'[4]Munka1'!G377</f>
        <v>196</v>
      </c>
      <c r="E30" s="86">
        <f t="shared" si="3"/>
        <v>268</v>
      </c>
      <c r="F30" s="86">
        <f t="shared" si="1"/>
        <v>58</v>
      </c>
      <c r="G30" s="20">
        <f>'[5]ZAROALL'!D207</f>
        <v>210</v>
      </c>
    </row>
    <row r="31" spans="1:7" s="80" customFormat="1" ht="15.75">
      <c r="A31" s="91" t="s">
        <v>24</v>
      </c>
      <c r="B31" s="92">
        <f aca="true" t="shared" si="4" ref="B31:G31">SUM(B25:B30)</f>
        <v>595</v>
      </c>
      <c r="C31" s="92">
        <f t="shared" si="4"/>
        <v>450</v>
      </c>
      <c r="D31" s="92">
        <f t="shared" si="4"/>
        <v>1938</v>
      </c>
      <c r="E31" s="92">
        <f t="shared" si="4"/>
        <v>2983</v>
      </c>
      <c r="F31" s="92">
        <f t="shared" si="4"/>
        <v>1722</v>
      </c>
      <c r="G31" s="92">
        <f t="shared" si="4"/>
        <v>1261</v>
      </c>
    </row>
    <row r="32" spans="1:10" s="80" customFormat="1" ht="15.75">
      <c r="A32" s="159" t="s">
        <v>31</v>
      </c>
      <c r="B32" s="160"/>
      <c r="C32" s="160"/>
      <c r="D32" s="160"/>
      <c r="E32" s="160"/>
      <c r="F32" s="160"/>
      <c r="G32" s="161"/>
      <c r="H32" s="79"/>
      <c r="J32" s="79"/>
    </row>
    <row r="33" spans="1:7" s="80" customFormat="1" ht="15.75">
      <c r="A33" s="93" t="s">
        <v>25</v>
      </c>
      <c r="B33" s="90">
        <f>'[5]ZAROALL'!C210</f>
        <v>477</v>
      </c>
      <c r="C33" s="90">
        <f>'[4]Munka1'!F379</f>
        <v>133</v>
      </c>
      <c r="D33" s="90">
        <f>'[4]Munka1'!G379</f>
        <v>855</v>
      </c>
      <c r="E33" s="94">
        <f aca="true" t="shared" si="5" ref="E33:E38">B33+C33+D33</f>
        <v>1465</v>
      </c>
      <c r="F33" s="94">
        <f aca="true" t="shared" si="6" ref="F33:F38">E33-G33</f>
        <v>394</v>
      </c>
      <c r="G33" s="90">
        <f>'[5]ZAROALL'!D210</f>
        <v>1071</v>
      </c>
    </row>
    <row r="34" spans="1:7" s="80" customFormat="1" ht="15.75">
      <c r="A34" s="19" t="s">
        <v>26</v>
      </c>
      <c r="B34" s="20">
        <f>'[5]ZAROALL'!C211</f>
        <v>184</v>
      </c>
      <c r="C34" s="85">
        <f>'[4]Munka1'!F380</f>
        <v>32</v>
      </c>
      <c r="D34" s="86">
        <f>'[4]Munka1'!G380</f>
        <v>139</v>
      </c>
      <c r="E34" s="86">
        <f t="shared" si="5"/>
        <v>355</v>
      </c>
      <c r="F34" s="86">
        <f t="shared" si="6"/>
        <v>135</v>
      </c>
      <c r="G34" s="20">
        <f>'[5]ZAROALL'!D211</f>
        <v>220</v>
      </c>
    </row>
    <row r="35" spans="1:7" s="80" customFormat="1" ht="15.75">
      <c r="A35" s="93" t="s">
        <v>27</v>
      </c>
      <c r="B35" s="82">
        <f>'[5]ZAROALL'!C212</f>
        <v>56</v>
      </c>
      <c r="C35" s="83">
        <f>'[4]Munka1'!F381</f>
        <v>21</v>
      </c>
      <c r="D35" s="84">
        <f>'[4]Munka1'!G381</f>
        <v>234</v>
      </c>
      <c r="E35" s="84">
        <f t="shared" si="5"/>
        <v>311</v>
      </c>
      <c r="F35" s="84">
        <f t="shared" si="6"/>
        <v>103</v>
      </c>
      <c r="G35" s="82">
        <f>'[5]ZAROALL'!D212</f>
        <v>208</v>
      </c>
    </row>
    <row r="36" spans="1:7" s="80" customFormat="1" ht="15.75">
      <c r="A36" s="19" t="s">
        <v>28</v>
      </c>
      <c r="B36" s="20">
        <f>'[5]ZAROALL'!C213</f>
        <v>3</v>
      </c>
      <c r="C36" s="85">
        <f>'[4]Munka1'!F382</f>
        <v>1</v>
      </c>
      <c r="D36" s="86">
        <f>'[4]Munka1'!G382</f>
        <v>199</v>
      </c>
      <c r="E36" s="86">
        <f t="shared" si="5"/>
        <v>203</v>
      </c>
      <c r="F36" s="86">
        <f t="shared" si="6"/>
        <v>117</v>
      </c>
      <c r="G36" s="20">
        <f>'[5]ZAROALL'!D213</f>
        <v>86</v>
      </c>
    </row>
    <row r="37" spans="1:7" s="80" customFormat="1" ht="15.75">
      <c r="A37" s="93" t="s">
        <v>29</v>
      </c>
      <c r="B37" s="82">
        <f>'[5]ZAROALL'!C214</f>
        <v>38</v>
      </c>
      <c r="C37" s="83">
        <f>'[4]Munka1'!F383</f>
        <v>17</v>
      </c>
      <c r="D37" s="84">
        <f>'[4]Munka1'!G383</f>
        <v>139</v>
      </c>
      <c r="E37" s="84">
        <f t="shared" si="5"/>
        <v>194</v>
      </c>
      <c r="F37" s="84">
        <f t="shared" si="6"/>
        <v>77</v>
      </c>
      <c r="G37" s="82">
        <f>'[5]ZAROALL'!D214</f>
        <v>117</v>
      </c>
    </row>
    <row r="38" spans="1:7" s="80" customFormat="1" ht="15.75">
      <c r="A38" s="19" t="s">
        <v>30</v>
      </c>
      <c r="B38" s="20">
        <f>'[5]ZAROALL'!C215</f>
        <v>104</v>
      </c>
      <c r="C38" s="85">
        <f>'[4]Munka1'!F384</f>
        <v>22</v>
      </c>
      <c r="D38" s="86">
        <f>'[4]Munka1'!G384</f>
        <v>53</v>
      </c>
      <c r="E38" s="86">
        <f t="shared" si="5"/>
        <v>179</v>
      </c>
      <c r="F38" s="86">
        <f t="shared" si="6"/>
        <v>93</v>
      </c>
      <c r="G38" s="20">
        <f>'[5]ZAROALL'!D215</f>
        <v>86</v>
      </c>
    </row>
    <row r="39" spans="1:9" s="80" customFormat="1" ht="15.75">
      <c r="A39" s="91" t="s">
        <v>31</v>
      </c>
      <c r="B39" s="92">
        <f aca="true" t="shared" si="7" ref="B39:G39">SUM(B33:B38)</f>
        <v>862</v>
      </c>
      <c r="C39" s="95">
        <f t="shared" si="7"/>
        <v>226</v>
      </c>
      <c r="D39" s="96">
        <f t="shared" si="7"/>
        <v>1619</v>
      </c>
      <c r="E39" s="96">
        <f>SUM(E33:E38)</f>
        <v>2707</v>
      </c>
      <c r="F39" s="96">
        <f>SUM(F33:F38)</f>
        <v>919</v>
      </c>
      <c r="G39" s="92">
        <f t="shared" si="7"/>
        <v>1788</v>
      </c>
      <c r="H39" s="79"/>
      <c r="I39" s="79"/>
    </row>
    <row r="40" spans="1:7" s="80" customFormat="1" ht="33.75" customHeight="1">
      <c r="A40" s="97" t="s">
        <v>32</v>
      </c>
      <c r="B40" s="98">
        <f aca="true" t="shared" si="8" ref="B40:G40">B39+B31+B23</f>
        <v>5911</v>
      </c>
      <c r="C40" s="98">
        <f t="shared" si="8"/>
        <v>1356</v>
      </c>
      <c r="D40" s="98">
        <f t="shared" si="8"/>
        <v>10417</v>
      </c>
      <c r="E40" s="98">
        <f>E39+E31+E23</f>
        <v>17684</v>
      </c>
      <c r="F40" s="98">
        <f t="shared" si="8"/>
        <v>6322</v>
      </c>
      <c r="G40" s="98">
        <f t="shared" si="8"/>
        <v>11362</v>
      </c>
    </row>
    <row r="41" ht="15.75">
      <c r="D41" s="99"/>
    </row>
    <row r="42" spans="3:4" ht="15.75">
      <c r="C42" s="99"/>
      <c r="D42" s="99">
        <f>SUM(C40:D40)</f>
        <v>11773</v>
      </c>
    </row>
    <row r="43" ht="15.75">
      <c r="C43" s="99"/>
    </row>
  </sheetData>
  <mergeCells count="12"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3">
      <selection activeCell="K35" sqref="K35"/>
    </sheetView>
  </sheetViews>
  <sheetFormatPr defaultColWidth="9.33203125" defaultRowHeight="12.75"/>
  <cols>
    <col min="1" max="1" width="15" style="0" customWidth="1"/>
  </cols>
  <sheetData>
    <row r="1" spans="1:9" ht="40.5" customHeight="1">
      <c r="A1" s="178" t="s">
        <v>115</v>
      </c>
      <c r="B1" s="178"/>
      <c r="C1" s="178"/>
      <c r="D1" s="178"/>
      <c r="E1" s="178"/>
      <c r="F1" s="178"/>
      <c r="G1" s="178"/>
      <c r="H1" s="178"/>
      <c r="I1" s="178"/>
    </row>
    <row r="2" spans="1:9" ht="12.75">
      <c r="A2" s="179" t="s">
        <v>92</v>
      </c>
      <c r="B2" s="183" t="s">
        <v>93</v>
      </c>
      <c r="C2" s="184"/>
      <c r="D2" s="184"/>
      <c r="E2" s="184"/>
      <c r="F2" s="183" t="s">
        <v>94</v>
      </c>
      <c r="G2" s="184"/>
      <c r="H2" s="190"/>
      <c r="I2" s="191"/>
    </row>
    <row r="3" spans="1:9" ht="12.75">
      <c r="A3" s="180"/>
      <c r="B3" s="185"/>
      <c r="C3" s="186"/>
      <c r="D3" s="187"/>
      <c r="E3" s="187"/>
      <c r="F3" s="192"/>
      <c r="G3" s="193"/>
      <c r="H3" s="193"/>
      <c r="I3" s="194"/>
    </row>
    <row r="4" spans="1:9" ht="12.75">
      <c r="A4" s="181"/>
      <c r="B4" s="188"/>
      <c r="C4" s="189"/>
      <c r="D4" s="189"/>
      <c r="E4" s="189"/>
      <c r="F4" s="195"/>
      <c r="G4" s="196"/>
      <c r="H4" s="196"/>
      <c r="I4" s="197"/>
    </row>
    <row r="5" spans="1:9" ht="40.5" customHeight="1">
      <c r="A5" s="181"/>
      <c r="B5" s="122" t="s">
        <v>112</v>
      </c>
      <c r="C5" s="115" t="s">
        <v>21</v>
      </c>
      <c r="D5" s="115" t="s">
        <v>95</v>
      </c>
      <c r="E5" s="198" t="s">
        <v>113</v>
      </c>
      <c r="F5" s="122" t="s">
        <v>112</v>
      </c>
      <c r="G5" s="115" t="s">
        <v>21</v>
      </c>
      <c r="H5" s="115" t="s">
        <v>95</v>
      </c>
      <c r="I5" s="198" t="s">
        <v>113</v>
      </c>
    </row>
    <row r="6" spans="1:9" ht="14.25" customHeight="1">
      <c r="A6" s="182"/>
      <c r="B6" s="200" t="s">
        <v>96</v>
      </c>
      <c r="C6" s="201"/>
      <c r="D6" s="202"/>
      <c r="E6" s="199"/>
      <c r="F6" s="200" t="s">
        <v>96</v>
      </c>
      <c r="G6" s="201"/>
      <c r="H6" s="202"/>
      <c r="I6" s="199"/>
    </row>
    <row r="7" spans="1:9" ht="21" customHeight="1">
      <c r="A7" s="175" t="s">
        <v>111</v>
      </c>
      <c r="B7" s="176"/>
      <c r="C7" s="176"/>
      <c r="D7" s="176"/>
      <c r="E7" s="176"/>
      <c r="F7" s="176"/>
      <c r="G7" s="176"/>
      <c r="H7" s="176"/>
      <c r="I7" s="177"/>
    </row>
    <row r="8" spans="1:9" ht="15">
      <c r="A8" s="112" t="s">
        <v>97</v>
      </c>
      <c r="B8" s="116">
        <v>1</v>
      </c>
      <c r="C8" s="116">
        <v>1</v>
      </c>
      <c r="D8" s="116">
        <v>0</v>
      </c>
      <c r="E8" s="116">
        <f aca="true" t="shared" si="0" ref="E8:E19">SUM(B8:D8)</f>
        <v>2</v>
      </c>
      <c r="F8" s="116">
        <v>28</v>
      </c>
      <c r="G8" s="116">
        <v>13</v>
      </c>
      <c r="H8" s="116">
        <v>0</v>
      </c>
      <c r="I8" s="116">
        <f aca="true" t="shared" si="1" ref="I8:I19">SUM(F8:H8)</f>
        <v>41</v>
      </c>
    </row>
    <row r="9" spans="1:9" ht="15">
      <c r="A9" s="113" t="s">
        <v>98</v>
      </c>
      <c r="B9" s="117">
        <v>1</v>
      </c>
      <c r="C9" s="117">
        <v>1</v>
      </c>
      <c r="D9" s="117">
        <v>0</v>
      </c>
      <c r="E9" s="117">
        <f t="shared" si="0"/>
        <v>2</v>
      </c>
      <c r="F9" s="117">
        <v>93</v>
      </c>
      <c r="G9" s="117">
        <v>29</v>
      </c>
      <c r="H9" s="117">
        <v>0</v>
      </c>
      <c r="I9" s="117">
        <f t="shared" si="1"/>
        <v>122</v>
      </c>
    </row>
    <row r="10" spans="1:9" ht="15">
      <c r="A10" s="114" t="s">
        <v>99</v>
      </c>
      <c r="B10" s="118">
        <v>2</v>
      </c>
      <c r="C10" s="118">
        <v>0</v>
      </c>
      <c r="D10" s="118">
        <v>1</v>
      </c>
      <c r="E10" s="118">
        <f t="shared" si="0"/>
        <v>3</v>
      </c>
      <c r="F10" s="118">
        <v>44</v>
      </c>
      <c r="G10" s="118">
        <v>0</v>
      </c>
      <c r="H10" s="118">
        <v>35</v>
      </c>
      <c r="I10" s="118">
        <f t="shared" si="1"/>
        <v>79</v>
      </c>
    </row>
    <row r="11" spans="1:9" ht="15">
      <c r="A11" s="109" t="s">
        <v>100</v>
      </c>
      <c r="B11" s="119">
        <v>0</v>
      </c>
      <c r="C11" s="117">
        <v>1</v>
      </c>
      <c r="D11" s="117">
        <v>0</v>
      </c>
      <c r="E11" s="117">
        <f t="shared" si="0"/>
        <v>1</v>
      </c>
      <c r="F11" s="117">
        <v>0</v>
      </c>
      <c r="G11" s="117">
        <v>35</v>
      </c>
      <c r="H11" s="117">
        <v>0</v>
      </c>
      <c r="I11" s="117">
        <f t="shared" si="1"/>
        <v>35</v>
      </c>
    </row>
    <row r="12" spans="1:9" ht="15">
      <c r="A12" s="110" t="s">
        <v>101</v>
      </c>
      <c r="B12" s="120">
        <v>1</v>
      </c>
      <c r="C12" s="118">
        <v>0</v>
      </c>
      <c r="D12" s="118">
        <v>1</v>
      </c>
      <c r="E12" s="118">
        <f t="shared" si="0"/>
        <v>2</v>
      </c>
      <c r="F12" s="118">
        <v>19</v>
      </c>
      <c r="G12" s="118">
        <v>0</v>
      </c>
      <c r="H12" s="118">
        <v>100</v>
      </c>
      <c r="I12" s="118">
        <f t="shared" si="1"/>
        <v>119</v>
      </c>
    </row>
    <row r="13" spans="1:9" ht="15">
      <c r="A13" s="109" t="s">
        <v>102</v>
      </c>
      <c r="B13" s="119">
        <v>1</v>
      </c>
      <c r="C13" s="117">
        <v>2</v>
      </c>
      <c r="D13" s="117">
        <v>1</v>
      </c>
      <c r="E13" s="117">
        <f t="shared" si="0"/>
        <v>4</v>
      </c>
      <c r="F13" s="117">
        <v>23</v>
      </c>
      <c r="G13" s="117">
        <v>72</v>
      </c>
      <c r="H13" s="117">
        <v>20</v>
      </c>
      <c r="I13" s="117">
        <f t="shared" si="1"/>
        <v>115</v>
      </c>
    </row>
    <row r="14" spans="1:9" ht="15">
      <c r="A14" s="110" t="s">
        <v>103</v>
      </c>
      <c r="B14" s="120">
        <v>1</v>
      </c>
      <c r="C14" s="118">
        <v>1</v>
      </c>
      <c r="D14" s="118">
        <v>1</v>
      </c>
      <c r="E14" s="118">
        <f t="shared" si="0"/>
        <v>3</v>
      </c>
      <c r="F14" s="118">
        <v>13</v>
      </c>
      <c r="G14" s="118">
        <v>26</v>
      </c>
      <c r="H14" s="118">
        <v>73</v>
      </c>
      <c r="I14" s="118">
        <f t="shared" si="1"/>
        <v>112</v>
      </c>
    </row>
    <row r="15" spans="1:9" ht="15">
      <c r="A15" s="109" t="s">
        <v>104</v>
      </c>
      <c r="B15" s="119">
        <v>0</v>
      </c>
      <c r="C15" s="117">
        <v>1</v>
      </c>
      <c r="D15" s="117">
        <v>0</v>
      </c>
      <c r="E15" s="117">
        <f t="shared" si="0"/>
        <v>1</v>
      </c>
      <c r="F15" s="117">
        <v>0</v>
      </c>
      <c r="G15" s="117">
        <v>16</v>
      </c>
      <c r="H15" s="117">
        <v>0</v>
      </c>
      <c r="I15" s="117">
        <f t="shared" si="1"/>
        <v>16</v>
      </c>
    </row>
    <row r="16" spans="1:9" ht="15">
      <c r="A16" s="110" t="s">
        <v>105</v>
      </c>
      <c r="B16" s="120">
        <v>1</v>
      </c>
      <c r="C16" s="118">
        <v>0</v>
      </c>
      <c r="D16" s="118">
        <v>0</v>
      </c>
      <c r="E16" s="118">
        <f t="shared" si="0"/>
        <v>1</v>
      </c>
      <c r="F16" s="118">
        <v>116</v>
      </c>
      <c r="G16" s="118">
        <v>0</v>
      </c>
      <c r="H16" s="118">
        <v>0</v>
      </c>
      <c r="I16" s="118">
        <f t="shared" si="1"/>
        <v>116</v>
      </c>
    </row>
    <row r="17" spans="1:9" ht="15">
      <c r="A17" s="109" t="s">
        <v>106</v>
      </c>
      <c r="B17" s="119">
        <v>1</v>
      </c>
      <c r="C17" s="117">
        <v>2</v>
      </c>
      <c r="D17" s="117">
        <v>1</v>
      </c>
      <c r="E17" s="117">
        <f t="shared" si="0"/>
        <v>4</v>
      </c>
      <c r="F17" s="117">
        <v>38</v>
      </c>
      <c r="G17" s="117">
        <v>46</v>
      </c>
      <c r="H17" s="117">
        <v>15</v>
      </c>
      <c r="I17" s="117">
        <f t="shared" si="1"/>
        <v>99</v>
      </c>
    </row>
    <row r="18" spans="1:9" ht="15">
      <c r="A18" s="110" t="s">
        <v>107</v>
      </c>
      <c r="B18" s="120">
        <v>2</v>
      </c>
      <c r="C18" s="118">
        <v>0</v>
      </c>
      <c r="D18" s="118">
        <v>0</v>
      </c>
      <c r="E18" s="118">
        <f t="shared" si="0"/>
        <v>2</v>
      </c>
      <c r="F18" s="118">
        <v>46</v>
      </c>
      <c r="G18" s="118">
        <v>0</v>
      </c>
      <c r="H18" s="118">
        <v>0</v>
      </c>
      <c r="I18" s="118">
        <f t="shared" si="1"/>
        <v>46</v>
      </c>
    </row>
    <row r="19" spans="1:9" ht="15">
      <c r="A19" s="109" t="s">
        <v>108</v>
      </c>
      <c r="B19" s="119">
        <v>1</v>
      </c>
      <c r="C19" s="117">
        <v>0</v>
      </c>
      <c r="D19" s="117">
        <v>0</v>
      </c>
      <c r="E19" s="117">
        <f t="shared" si="0"/>
        <v>1</v>
      </c>
      <c r="F19" s="117">
        <v>22</v>
      </c>
      <c r="G19" s="117">
        <v>0</v>
      </c>
      <c r="H19" s="117">
        <v>0</v>
      </c>
      <c r="I19" s="117">
        <f t="shared" si="1"/>
        <v>22</v>
      </c>
    </row>
    <row r="20" spans="1:9" ht="14.25">
      <c r="A20" s="111" t="s">
        <v>111</v>
      </c>
      <c r="B20" s="121">
        <f aca="true" t="shared" si="2" ref="B20:I20">SUM(B8:B19)</f>
        <v>12</v>
      </c>
      <c r="C20" s="121">
        <f t="shared" si="2"/>
        <v>9</v>
      </c>
      <c r="D20" s="121">
        <f t="shared" si="2"/>
        <v>5</v>
      </c>
      <c r="E20" s="121">
        <f t="shared" si="2"/>
        <v>26</v>
      </c>
      <c r="F20" s="121">
        <f t="shared" si="2"/>
        <v>442</v>
      </c>
      <c r="G20" s="121">
        <f t="shared" si="2"/>
        <v>237</v>
      </c>
      <c r="H20" s="121">
        <f t="shared" si="2"/>
        <v>243</v>
      </c>
      <c r="I20" s="121">
        <f t="shared" si="2"/>
        <v>922</v>
      </c>
    </row>
    <row r="21" spans="1:9" ht="21.75" customHeight="1">
      <c r="A21" s="175" t="s">
        <v>114</v>
      </c>
      <c r="B21" s="176"/>
      <c r="C21" s="176"/>
      <c r="D21" s="176"/>
      <c r="E21" s="176"/>
      <c r="F21" s="176"/>
      <c r="G21" s="176"/>
      <c r="H21" s="176"/>
      <c r="I21" s="177"/>
    </row>
    <row r="22" spans="1:9" ht="15">
      <c r="A22" s="112" t="s">
        <v>97</v>
      </c>
      <c r="B22" s="116">
        <v>2</v>
      </c>
      <c r="C22" s="116">
        <v>2</v>
      </c>
      <c r="D22" s="116">
        <v>0</v>
      </c>
      <c r="E22" s="116">
        <f aca="true" t="shared" si="3" ref="E22:E27">SUM(B22:D22)</f>
        <v>4</v>
      </c>
      <c r="F22" s="116">
        <v>133</v>
      </c>
      <c r="G22" s="116">
        <v>53</v>
      </c>
      <c r="H22" s="116">
        <v>0</v>
      </c>
      <c r="I22" s="116">
        <f aca="true" t="shared" si="4" ref="I22:I27">SUM(F22:H22)</f>
        <v>186</v>
      </c>
    </row>
    <row r="23" spans="1:9" ht="15">
      <c r="A23" s="113" t="s">
        <v>98</v>
      </c>
      <c r="B23" s="117">
        <v>0</v>
      </c>
      <c r="C23" s="117">
        <v>1</v>
      </c>
      <c r="D23" s="117">
        <v>0</v>
      </c>
      <c r="E23" s="117">
        <f t="shared" si="3"/>
        <v>1</v>
      </c>
      <c r="F23" s="117">
        <v>0</v>
      </c>
      <c r="G23" s="117">
        <v>8</v>
      </c>
      <c r="H23" s="117">
        <v>0</v>
      </c>
      <c r="I23" s="117">
        <f t="shared" si="4"/>
        <v>8</v>
      </c>
    </row>
    <row r="24" spans="1:9" ht="15">
      <c r="A24" s="114" t="s">
        <v>99</v>
      </c>
      <c r="B24" s="118">
        <v>0</v>
      </c>
      <c r="C24" s="118">
        <v>2</v>
      </c>
      <c r="D24" s="118">
        <v>0</v>
      </c>
      <c r="E24" s="118">
        <f t="shared" si="3"/>
        <v>2</v>
      </c>
      <c r="F24" s="118">
        <v>0</v>
      </c>
      <c r="G24" s="118">
        <v>41</v>
      </c>
      <c r="H24" s="118">
        <v>0</v>
      </c>
      <c r="I24" s="118">
        <f t="shared" si="4"/>
        <v>41</v>
      </c>
    </row>
    <row r="25" spans="1:9" ht="15">
      <c r="A25" s="109" t="s">
        <v>100</v>
      </c>
      <c r="B25" s="119"/>
      <c r="C25" s="117"/>
      <c r="D25" s="117"/>
      <c r="E25" s="117">
        <f t="shared" si="3"/>
        <v>0</v>
      </c>
      <c r="F25" s="117"/>
      <c r="G25" s="117"/>
      <c r="H25" s="117"/>
      <c r="I25" s="117">
        <f t="shared" si="4"/>
        <v>0</v>
      </c>
    </row>
    <row r="26" spans="1:9" ht="15">
      <c r="A26" s="110" t="s">
        <v>101</v>
      </c>
      <c r="B26" s="120"/>
      <c r="C26" s="118"/>
      <c r="D26" s="118"/>
      <c r="E26" s="118">
        <f t="shared" si="3"/>
        <v>0</v>
      </c>
      <c r="F26" s="118"/>
      <c r="G26" s="118"/>
      <c r="H26" s="118"/>
      <c r="I26" s="118">
        <f t="shared" si="4"/>
        <v>0</v>
      </c>
    </row>
    <row r="27" spans="1:9" ht="15">
      <c r="A27" s="109" t="s">
        <v>102</v>
      </c>
      <c r="B27" s="119"/>
      <c r="C27" s="117"/>
      <c r="D27" s="117"/>
      <c r="E27" s="117">
        <f t="shared" si="3"/>
        <v>0</v>
      </c>
      <c r="F27" s="117"/>
      <c r="G27" s="117"/>
      <c r="H27" s="117"/>
      <c r="I27" s="117">
        <f t="shared" si="4"/>
        <v>0</v>
      </c>
    </row>
    <row r="28" spans="1:9" ht="15">
      <c r="A28" s="110" t="s">
        <v>103</v>
      </c>
      <c r="B28" s="120"/>
      <c r="C28" s="118"/>
      <c r="D28" s="118"/>
      <c r="E28" s="118">
        <f aca="true" t="shared" si="5" ref="E28:E33">SUM(B28:D28)</f>
        <v>0</v>
      </c>
      <c r="F28" s="118"/>
      <c r="G28" s="118"/>
      <c r="H28" s="118"/>
      <c r="I28" s="118">
        <f aca="true" t="shared" si="6" ref="I28:I33">SUM(F28:H28)</f>
        <v>0</v>
      </c>
    </row>
    <row r="29" spans="1:9" ht="15">
      <c r="A29" s="109" t="s">
        <v>104</v>
      </c>
      <c r="B29" s="119"/>
      <c r="C29" s="117"/>
      <c r="D29" s="117"/>
      <c r="E29" s="117">
        <f t="shared" si="5"/>
        <v>0</v>
      </c>
      <c r="F29" s="117"/>
      <c r="G29" s="117"/>
      <c r="H29" s="117"/>
      <c r="I29" s="117">
        <f t="shared" si="6"/>
        <v>0</v>
      </c>
    </row>
    <row r="30" spans="1:9" ht="15">
      <c r="A30" s="110" t="s">
        <v>105</v>
      </c>
      <c r="B30" s="120"/>
      <c r="C30" s="118"/>
      <c r="D30" s="118"/>
      <c r="E30" s="118">
        <f t="shared" si="5"/>
        <v>0</v>
      </c>
      <c r="F30" s="118"/>
      <c r="G30" s="118"/>
      <c r="H30" s="118"/>
      <c r="I30" s="118">
        <f t="shared" si="6"/>
        <v>0</v>
      </c>
    </row>
    <row r="31" spans="1:9" ht="15">
      <c r="A31" s="109" t="s">
        <v>106</v>
      </c>
      <c r="B31" s="119"/>
      <c r="C31" s="117"/>
      <c r="D31" s="117"/>
      <c r="E31" s="117">
        <f t="shared" si="5"/>
        <v>0</v>
      </c>
      <c r="F31" s="117"/>
      <c r="G31" s="117"/>
      <c r="H31" s="117"/>
      <c r="I31" s="117">
        <f t="shared" si="6"/>
        <v>0</v>
      </c>
    </row>
    <row r="32" spans="1:9" ht="15">
      <c r="A32" s="110" t="s">
        <v>107</v>
      </c>
      <c r="B32" s="120"/>
      <c r="C32" s="118"/>
      <c r="D32" s="118"/>
      <c r="E32" s="118">
        <f t="shared" si="5"/>
        <v>0</v>
      </c>
      <c r="F32" s="118"/>
      <c r="G32" s="118"/>
      <c r="H32" s="118"/>
      <c r="I32" s="118">
        <f t="shared" si="6"/>
        <v>0</v>
      </c>
    </row>
    <row r="33" spans="1:9" ht="15">
      <c r="A33" s="109" t="s">
        <v>108</v>
      </c>
      <c r="B33" s="119"/>
      <c r="C33" s="117"/>
      <c r="D33" s="117"/>
      <c r="E33" s="117">
        <f t="shared" si="5"/>
        <v>0</v>
      </c>
      <c r="F33" s="117"/>
      <c r="G33" s="117"/>
      <c r="H33" s="117"/>
      <c r="I33" s="117">
        <f t="shared" si="6"/>
        <v>0</v>
      </c>
    </row>
    <row r="34" spans="1:9" ht="14.25">
      <c r="A34" s="111" t="s">
        <v>114</v>
      </c>
      <c r="B34" s="121">
        <f>SUM(B22:B33)</f>
        <v>2</v>
      </c>
      <c r="C34" s="121">
        <f aca="true" t="shared" si="7" ref="C34:I34">SUM(C22:C33)</f>
        <v>5</v>
      </c>
      <c r="D34" s="121">
        <f t="shared" si="7"/>
        <v>0</v>
      </c>
      <c r="E34" s="121">
        <f t="shared" si="7"/>
        <v>7</v>
      </c>
      <c r="F34" s="121">
        <f t="shared" si="7"/>
        <v>133</v>
      </c>
      <c r="G34" s="121">
        <f t="shared" si="7"/>
        <v>102</v>
      </c>
      <c r="H34" s="121">
        <f t="shared" si="7"/>
        <v>0</v>
      </c>
      <c r="I34" s="121">
        <f t="shared" si="7"/>
        <v>235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veresg</cp:lastModifiedBy>
  <cp:lastPrinted>2011-02-09T18:36:27Z</cp:lastPrinted>
  <dcterms:created xsi:type="dcterms:W3CDTF">2007-02-20T11:04:25Z</dcterms:created>
  <dcterms:modified xsi:type="dcterms:W3CDTF">2011-04-05T14:48:42Z</dcterms:modified>
  <cp:category/>
  <cp:version/>
  <cp:contentType/>
  <cp:contentStatus/>
</cp:coreProperties>
</file>